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5832" windowWidth="15588" windowHeight="6360" tabRatio="657" activeTab="1"/>
  </bookViews>
  <sheets>
    <sheet name="Cost calculator" sheetId="7" r:id="rId1"/>
    <sheet name="personnel rates 2018-2021" sheetId="5" r:id="rId2"/>
    <sheet name="General Information" sheetId="8" r:id="rId3"/>
  </sheets>
  <definedNames>
    <definedName name="Cost_Categories">'Cost calculator'!$K$22:$K$25</definedName>
    <definedName name="_xlnm.Print_Area" localSheetId="0">'Cost calculator'!$A$1:$I$50</definedName>
    <definedName name="_xlnm.Print_Area" localSheetId="1">'personnel rates 2018-2021'!$A$1:$I$72</definedName>
    <definedName name="Funding_categories">'Cost calculator'!$K$15:$K$16</definedName>
    <definedName name="Personnel_Categories">'Cost calculator'!$K$7:$K$12</definedName>
    <definedName name="Staff_category">'Cost calculator'!$K$7:$K$12</definedName>
  </definedNames>
  <calcPr calcId="145621"/>
</workbook>
</file>

<file path=xl/calcChain.xml><?xml version="1.0" encoding="utf-8"?>
<calcChain xmlns="http://schemas.openxmlformats.org/spreadsheetml/2006/main">
  <c r="E53" i="5" l="1"/>
  <c r="E48" i="5"/>
  <c r="E49" i="5"/>
  <c r="E50" i="5"/>
  <c r="E52" i="5"/>
  <c r="E47" i="5"/>
  <c r="H30" i="7" l="1"/>
  <c r="G30" i="7"/>
  <c r="F22" i="5" l="1"/>
  <c r="F21" i="5"/>
  <c r="I29" i="7"/>
  <c r="I27" i="7"/>
  <c r="I28" i="7"/>
  <c r="G22" i="5" l="1"/>
  <c r="F48" i="5"/>
  <c r="G21" i="5"/>
  <c r="F47" i="5"/>
  <c r="F27" i="5"/>
  <c r="F26" i="5"/>
  <c r="F24" i="5"/>
  <c r="F23" i="5"/>
  <c r="H22" i="5" l="1"/>
  <c r="H48" i="5" s="1"/>
  <c r="G48" i="5"/>
  <c r="H21" i="5"/>
  <c r="H47" i="5" s="1"/>
  <c r="G47" i="5"/>
  <c r="G27" i="5"/>
  <c r="F53" i="5"/>
  <c r="G26" i="5"/>
  <c r="F52" i="5"/>
  <c r="G24" i="5"/>
  <c r="F50" i="5"/>
  <c r="G23" i="5"/>
  <c r="F49" i="5"/>
  <c r="F44" i="7"/>
  <c r="F43" i="7"/>
  <c r="H27" i="5" l="1"/>
  <c r="H53" i="5" s="1"/>
  <c r="G53" i="5"/>
  <c r="H26" i="5"/>
  <c r="H52" i="5" s="1"/>
  <c r="G52" i="5"/>
  <c r="H24" i="5"/>
  <c r="H50" i="5" s="1"/>
  <c r="G50" i="5"/>
  <c r="H23" i="5"/>
  <c r="H49" i="5" s="1"/>
  <c r="G49" i="5"/>
  <c r="G35" i="5"/>
  <c r="F36" i="5"/>
  <c r="F35" i="5"/>
  <c r="E36" i="5"/>
  <c r="E35" i="5"/>
  <c r="E37" i="5"/>
  <c r="H36" i="5"/>
  <c r="G36" i="5"/>
  <c r="H35" i="5"/>
  <c r="I26" i="7" l="1"/>
  <c r="I25" i="7"/>
  <c r="I24" i="7"/>
  <c r="H18" i="7"/>
  <c r="G18" i="7"/>
  <c r="H17" i="7"/>
  <c r="G17" i="7"/>
  <c r="H16" i="7"/>
  <c r="G16" i="7"/>
  <c r="H15" i="7"/>
  <c r="G15" i="7"/>
  <c r="H14" i="7"/>
  <c r="G14" i="7"/>
  <c r="H13" i="7"/>
  <c r="G13" i="7"/>
  <c r="H12" i="7"/>
  <c r="G12" i="7"/>
  <c r="H11" i="7"/>
  <c r="G11" i="7"/>
  <c r="H10" i="7"/>
  <c r="G10" i="7"/>
  <c r="H9" i="7"/>
  <c r="G9" i="7"/>
  <c r="I30" i="7" l="1"/>
  <c r="H19" i="7"/>
  <c r="E34" i="7" s="1"/>
  <c r="H34" i="7" s="1"/>
  <c r="E38" i="7" s="1"/>
  <c r="E42" i="7" s="1"/>
  <c r="G19" i="7"/>
  <c r="D34" i="7" s="1"/>
  <c r="G34" i="7" s="1"/>
  <c r="I10" i="7"/>
  <c r="I12" i="7"/>
  <c r="I14" i="7"/>
  <c r="I16" i="7"/>
  <c r="I18" i="7"/>
  <c r="I11" i="7"/>
  <c r="I13" i="7"/>
  <c r="I15" i="7"/>
  <c r="I17" i="7"/>
  <c r="I9" i="7"/>
  <c r="I23" i="5"/>
  <c r="I49" i="5" s="1"/>
  <c r="D37" i="5"/>
  <c r="D38" i="5"/>
  <c r="D39" i="5"/>
  <c r="D40" i="5"/>
  <c r="D41" i="5"/>
  <c r="I41" i="5" s="1"/>
  <c r="D42" i="5"/>
  <c r="I28" i="5"/>
  <c r="I54" i="5" s="1"/>
  <c r="I24" i="5"/>
  <c r="I50" i="5" s="1"/>
  <c r="I25" i="5"/>
  <c r="I51" i="5" s="1"/>
  <c r="I26" i="5"/>
  <c r="I52" i="5" s="1"/>
  <c r="I27" i="5"/>
  <c r="I53" i="5" s="1"/>
  <c r="D53" i="5"/>
  <c r="D54" i="5"/>
  <c r="D52" i="5"/>
  <c r="D51" i="5"/>
  <c r="D50" i="5"/>
  <c r="D49" i="5"/>
  <c r="I20" i="5"/>
  <c r="I46" i="5" s="1"/>
  <c r="D46" i="5"/>
  <c r="I34" i="5"/>
  <c r="D34" i="5"/>
  <c r="I19" i="7" l="1"/>
  <c r="D38" i="7"/>
  <c r="F38" i="7" s="1"/>
  <c r="F42" i="7" s="1"/>
  <c r="F45" i="7" s="1"/>
  <c r="I34" i="7"/>
  <c r="E40" i="5"/>
  <c r="I39" i="5"/>
  <c r="I38" i="5"/>
  <c r="I42" i="5"/>
  <c r="I40" i="5"/>
  <c r="I37" i="5"/>
  <c r="E38" i="5"/>
  <c r="E41" i="5"/>
  <c r="F20" i="5"/>
  <c r="E34" i="5"/>
  <c r="E46" i="5"/>
  <c r="D42" i="7" l="1"/>
  <c r="F41" i="5"/>
  <c r="F38" i="5"/>
  <c r="F40" i="5"/>
  <c r="G20" i="5"/>
  <c r="H20" i="5" s="1"/>
  <c r="F34" i="5"/>
  <c r="F46" i="5"/>
  <c r="F37" i="5"/>
  <c r="H46" i="5" l="1"/>
  <c r="H34" i="5"/>
  <c r="G41" i="5"/>
  <c r="H41" i="5"/>
  <c r="G38" i="5"/>
  <c r="G40" i="5"/>
  <c r="G34" i="5"/>
  <c r="G46" i="5"/>
  <c r="G37" i="5"/>
  <c r="H38" i="5" l="1"/>
  <c r="H40" i="5"/>
  <c r="H37" i="5"/>
</calcChain>
</file>

<file path=xl/sharedStrings.xml><?xml version="1.0" encoding="utf-8"?>
<sst xmlns="http://schemas.openxmlformats.org/spreadsheetml/2006/main" count="227" uniqueCount="160">
  <si>
    <t>Anstellungsausmaß</t>
  </si>
  <si>
    <t>Hinweise zur Verwendung des Kalkulators:</t>
  </si>
  <si>
    <t>In den Kosten für Personenmonate sind die Gehälter 13 und 14 bereits berücksichtigt.</t>
  </si>
  <si>
    <t>B1 lit.c)</t>
  </si>
  <si>
    <t>B1</t>
  </si>
  <si>
    <t>B1 lit.b)</t>
  </si>
  <si>
    <t>B1 lit. a)</t>
  </si>
  <si>
    <t>www.boku.ac.at/kollektivvertrag.html</t>
  </si>
  <si>
    <t>Disclaimer: Der Personalkostenkalkulator ist ein Hilfsmittel zur Berechnung von voraussichtlichen Personalkosten in Drittmittelprojekten.</t>
  </si>
  <si>
    <t xml:space="preserve"> </t>
  </si>
  <si>
    <t>Grundlage sind Mindestgehälter nach KV, ev. außertourliche Vorrückungen auf Grund von Vorerfahrung, Qualifikationen, Zulagen u.ä. nicht berücksichtigt.</t>
  </si>
  <si>
    <t>Die Verwendung des Kalkulators führt zu einer bestmöglichen Annäherung an die zu erwartenden Personalkosten, garantiert aber nicht eine 100%-ige Bedeckung über die gesamte Projektlaufzeit.</t>
  </si>
  <si>
    <t>Projektjahr</t>
  </si>
  <si>
    <t>Kalenderjahr</t>
  </si>
  <si>
    <t>C</t>
  </si>
  <si>
    <t>max. 20h/ Woche</t>
  </si>
  <si>
    <t xml:space="preserve"> max. 20h/ Woche</t>
  </si>
  <si>
    <r>
      <t xml:space="preserve">Berechnet werden Jahres-, Monats-, Stunden- und Tagsätze </t>
    </r>
    <r>
      <rPr>
        <sz val="10"/>
        <rFont val="Arial"/>
        <family val="2"/>
      </rPr>
      <t>(alle brutto-brutto = inkl. Aller Dienstnehmer- und Dienstgeberabgaben)</t>
    </r>
  </si>
  <si>
    <t xml:space="preserve">40 h/Woche </t>
  </si>
  <si>
    <t xml:space="preserve">30 h/Woche </t>
  </si>
  <si>
    <t>average yearly time commitment  (0-100%)</t>
  </si>
  <si>
    <t>labour costs  for 100% employment</t>
  </si>
  <si>
    <t>calculated annual costs</t>
  </si>
  <si>
    <t>Staff category</t>
  </si>
  <si>
    <t>Name 1</t>
  </si>
  <si>
    <t>Name 2</t>
  </si>
  <si>
    <t>Name 3</t>
  </si>
  <si>
    <t>Name 4</t>
  </si>
  <si>
    <t>Name 5</t>
  </si>
  <si>
    <t>Name 6</t>
  </si>
  <si>
    <t>Name 7</t>
  </si>
  <si>
    <t>Name 8</t>
  </si>
  <si>
    <t>Name 9</t>
  </si>
  <si>
    <t>Name 10</t>
  </si>
  <si>
    <t>describe in words:</t>
  </si>
  <si>
    <t xml:space="preserve"> annual costs in €</t>
  </si>
  <si>
    <t>Materials</t>
  </si>
  <si>
    <t>Other</t>
  </si>
  <si>
    <t>Overheads</t>
  </si>
  <si>
    <t>Subtotal:</t>
  </si>
  <si>
    <t>Travel costs</t>
  </si>
  <si>
    <t>according to  §27 - Kostenersatzrichtlinie des Rektorats</t>
  </si>
  <si>
    <t>max. two years of project funding</t>
  </si>
  <si>
    <r>
      <t xml:space="preserve">30 h/Woche </t>
    </r>
    <r>
      <rPr>
        <sz val="10"/>
        <color rgb="FFFF0000"/>
        <rFont val="Arial"/>
        <family val="2"/>
      </rPr>
      <t>(75%, 9 PM ²)</t>
    </r>
  </si>
  <si>
    <r>
      <t>30 h/Woche</t>
    </r>
    <r>
      <rPr>
        <sz val="10"/>
        <color rgb="FFFF0000"/>
        <rFont val="Arial"/>
        <family val="2"/>
      </rPr>
      <t xml:space="preserve"> (75%, 0,75 PM ²)</t>
    </r>
  </si>
  <si>
    <t>Die Folgejahre werden automatisch mit 3% valorisiert</t>
  </si>
  <si>
    <t>studentische/r Mitarbeiter/in *</t>
  </si>
  <si>
    <t>studentische/r Mitarbeiter/in, 4. DJ *</t>
  </si>
  <si>
    <t>Prof./ Doz.</t>
  </si>
  <si>
    <t>Admin./ TechnikerIn / LaborantIn</t>
  </si>
  <si>
    <r>
      <rPr>
        <b/>
        <sz val="10"/>
        <rFont val="Arial"/>
        <family val="2"/>
      </rPr>
      <t>40 h/Woche</t>
    </r>
    <r>
      <rPr>
        <sz val="10"/>
        <rFont val="Arial"/>
        <family val="2"/>
      </rPr>
      <t xml:space="preserve"> (100%, 12 PM </t>
    </r>
    <r>
      <rPr>
        <vertAlign val="superscript"/>
        <sz val="10"/>
        <rFont val="Arial"/>
        <family val="2"/>
      </rPr>
      <t>1</t>
    </r>
    <r>
      <rPr>
        <sz val="10"/>
        <rFont val="Calibri"/>
        <family val="2"/>
      </rPr>
      <t>)</t>
    </r>
  </si>
  <si>
    <r>
      <t xml:space="preserve">40 h/Woche </t>
    </r>
    <r>
      <rPr>
        <sz val="10"/>
        <rFont val="Arial"/>
        <family val="2"/>
      </rPr>
      <t xml:space="preserve">(100%, 1 PM </t>
    </r>
    <r>
      <rPr>
        <vertAlign val="superscript"/>
        <sz val="10"/>
        <rFont val="Arial"/>
        <family val="2"/>
      </rPr>
      <t>1</t>
    </r>
    <r>
      <rPr>
        <sz val="10"/>
        <rFont val="Arial"/>
        <family val="2"/>
      </rPr>
      <t>)</t>
    </r>
  </si>
  <si>
    <t>Diploma student *</t>
  </si>
  <si>
    <r>
      <t>Diploma student, 4</t>
    </r>
    <r>
      <rPr>
        <vertAlign val="superscript"/>
        <sz val="10"/>
        <rFont val="Arial"/>
        <family val="2"/>
      </rPr>
      <t>th</t>
    </r>
    <r>
      <rPr>
        <sz val="10"/>
        <rFont val="Arial"/>
        <family val="2"/>
      </rPr>
      <t xml:space="preserve"> year of service *</t>
    </r>
  </si>
  <si>
    <t>Office /Technician</t>
  </si>
  <si>
    <r>
      <t>Post Doc, 9</t>
    </r>
    <r>
      <rPr>
        <vertAlign val="superscript"/>
        <sz val="10"/>
        <rFont val="Arial"/>
        <family val="2"/>
      </rPr>
      <t>th</t>
    </r>
    <r>
      <rPr>
        <sz val="10"/>
        <rFont val="Arial"/>
        <family val="2"/>
      </rPr>
      <t xml:space="preserve"> year of service ***</t>
    </r>
  </si>
  <si>
    <r>
      <t>PhD Student/scientific staff without doctorate, 4</t>
    </r>
    <r>
      <rPr>
        <vertAlign val="superscript"/>
        <sz val="10"/>
        <rFont val="Arial"/>
        <family val="2"/>
      </rPr>
      <t>th</t>
    </r>
    <r>
      <rPr>
        <sz val="10"/>
        <rFont val="Arial"/>
        <family val="2"/>
      </rPr>
      <t xml:space="preserve"> year of service ***</t>
    </r>
  </si>
  <si>
    <t>Professor/Lecturer/Senior personnel</t>
  </si>
  <si>
    <t>choose from drop down menu</t>
  </si>
  <si>
    <r>
      <t xml:space="preserve">* Students can only be employed for a </t>
    </r>
    <r>
      <rPr>
        <b/>
        <sz val="10"/>
        <rFont val="Arial"/>
        <family val="2"/>
      </rPr>
      <t>maximum of 20h/week</t>
    </r>
    <r>
      <rPr>
        <sz val="10"/>
        <rFont val="Arial"/>
        <family val="2"/>
      </rPr>
      <t xml:space="preserve">. Their employment </t>
    </r>
    <r>
      <rPr>
        <b/>
        <sz val="10"/>
        <rFont val="Arial"/>
        <family val="2"/>
      </rPr>
      <t>automatically ends</t>
    </r>
    <r>
      <rPr>
        <sz val="10"/>
        <rFont val="Arial"/>
        <family val="2"/>
      </rPr>
      <t xml:space="preserve"> at the end of the semester during which they earn their </t>
    </r>
    <r>
      <rPr>
        <b/>
        <sz val="10"/>
        <rFont val="Arial"/>
        <family val="2"/>
      </rPr>
      <t>master's/diploma degree</t>
    </r>
    <r>
      <rPr>
        <sz val="10"/>
        <rFont val="Arial"/>
        <family val="2"/>
      </rPr>
      <t xml:space="preserve">, but after </t>
    </r>
    <r>
      <rPr>
        <b/>
        <sz val="10"/>
        <rFont val="Arial"/>
        <family val="2"/>
      </rPr>
      <t>4 years at the latest</t>
    </r>
    <r>
      <rPr>
        <sz val="10"/>
        <rFont val="Arial"/>
        <family val="2"/>
      </rPr>
      <t xml:space="preserve"> (KV §30).</t>
    </r>
  </si>
  <si>
    <t>bei der Personalabteilung zu erfragen / to be requested from the Personnel Department</t>
  </si>
  <si>
    <r>
      <t xml:space="preserve">wiss. Projekt-MA </t>
    </r>
    <r>
      <rPr>
        <b/>
        <sz val="10"/>
        <rFont val="Arial"/>
        <family val="2"/>
      </rPr>
      <t>OHNE</t>
    </r>
    <r>
      <rPr>
        <sz val="10"/>
        <rFont val="Arial"/>
        <family val="2"/>
      </rPr>
      <t xml:space="preserve"> Doktorat, bis 3.DJ **</t>
    </r>
  </si>
  <si>
    <r>
      <t xml:space="preserve">wiss. Projekt-MA </t>
    </r>
    <r>
      <rPr>
        <b/>
        <sz val="10"/>
        <rFont val="Arial"/>
        <family val="2"/>
      </rPr>
      <t>MIT</t>
    </r>
    <r>
      <rPr>
        <sz val="10"/>
        <rFont val="Arial"/>
        <family val="2"/>
      </rPr>
      <t xml:space="preserve"> Doktorat, bis 8. DJ **</t>
    </r>
  </si>
  <si>
    <r>
      <t>PhD Student/scientific staff without doctorate, till 3</t>
    </r>
    <r>
      <rPr>
        <vertAlign val="superscript"/>
        <sz val="10"/>
        <rFont val="Arial"/>
        <family val="2"/>
      </rPr>
      <t>rd</t>
    </r>
    <r>
      <rPr>
        <sz val="10"/>
        <rFont val="Arial"/>
        <family val="2"/>
      </rPr>
      <t xml:space="preserve"> year of service **</t>
    </r>
  </si>
  <si>
    <r>
      <t>Post Doc, till 8</t>
    </r>
    <r>
      <rPr>
        <vertAlign val="superscript"/>
        <sz val="10"/>
        <rFont val="Arial"/>
        <family val="2"/>
      </rPr>
      <t>th</t>
    </r>
    <r>
      <rPr>
        <sz val="10"/>
        <rFont val="Arial"/>
        <family val="2"/>
      </rPr>
      <t xml:space="preserve"> year of service **</t>
    </r>
  </si>
  <si>
    <r>
      <t>** applicable for the first 3 respectively 8 years of service in this staff category. Automatic pay raise in the 4</t>
    </r>
    <r>
      <rPr>
        <vertAlign val="superscript"/>
        <sz val="10"/>
        <rFont val="Arial"/>
        <family val="2"/>
      </rPr>
      <t>th</t>
    </r>
    <r>
      <rPr>
        <sz val="10"/>
        <rFont val="Arial"/>
        <family val="2"/>
      </rPr>
      <t xml:space="preserve"> respectively 9</t>
    </r>
    <r>
      <rPr>
        <vertAlign val="superscript"/>
        <sz val="10"/>
        <rFont val="Arial"/>
        <family val="2"/>
      </rPr>
      <t>th</t>
    </r>
    <r>
      <rPr>
        <sz val="10"/>
        <rFont val="Arial"/>
        <family val="2"/>
      </rPr>
      <t xml:space="preserve"> year of service.</t>
    </r>
  </si>
  <si>
    <t>*** Personnel costs first automatically increase in the 4th respectively 9th year of service in this staff category, so keep in mind former years of service!</t>
  </si>
  <si>
    <r>
      <t xml:space="preserve">wiss. Projekt-MA </t>
    </r>
    <r>
      <rPr>
        <b/>
        <sz val="10"/>
        <rFont val="Arial"/>
        <family val="2"/>
      </rPr>
      <t>ohne</t>
    </r>
    <r>
      <rPr>
        <sz val="10"/>
        <rFont val="Arial"/>
        <family val="2"/>
      </rPr>
      <t xml:space="preserve"> Doktorat, ab 4. DJ***</t>
    </r>
  </si>
  <si>
    <r>
      <t xml:space="preserve">wiss. Projekt-MA </t>
    </r>
    <r>
      <rPr>
        <b/>
        <sz val="10"/>
        <rFont val="Arial"/>
        <family val="2"/>
      </rPr>
      <t>mit</t>
    </r>
    <r>
      <rPr>
        <sz val="10"/>
        <rFont val="Arial"/>
        <family val="2"/>
      </rPr>
      <t xml:space="preserve"> Doktorat, ab 9.DJ***</t>
    </r>
  </si>
  <si>
    <t>Extent of employment</t>
  </si>
  <si>
    <t>Project year</t>
  </si>
  <si>
    <t>Calendar year</t>
  </si>
  <si>
    <t>Notes on using the calculator:</t>
  </si>
  <si>
    <r>
      <t>Subsequent years</t>
    </r>
    <r>
      <rPr>
        <sz val="10"/>
        <rFont val="Arial"/>
        <family val="2"/>
      </rPr>
      <t xml:space="preserve"> are valorised automatically by 3%</t>
    </r>
  </si>
  <si>
    <r>
      <t>The monthly labour costs already include the 13</t>
    </r>
    <r>
      <rPr>
        <vertAlign val="superscript"/>
        <sz val="10"/>
        <rFont val="Arial"/>
        <family val="2"/>
      </rPr>
      <t>th</t>
    </r>
    <r>
      <rPr>
        <sz val="10"/>
        <rFont val="Arial"/>
        <family val="2"/>
      </rPr>
      <t xml:space="preserve"> and 14</t>
    </r>
    <r>
      <rPr>
        <vertAlign val="superscript"/>
        <sz val="10"/>
        <rFont val="Arial"/>
        <family val="2"/>
      </rPr>
      <t>th</t>
    </r>
    <r>
      <rPr>
        <sz val="10"/>
        <rFont val="Arial"/>
        <family val="2"/>
      </rPr>
      <t xml:space="preserve"> wages.</t>
    </r>
  </si>
  <si>
    <t>Disclaimer: The personnel costs calculator is a tool for calculating the expected labor costs in third party funded projects.</t>
  </si>
  <si>
    <t>Personal costs (incl. employee and employer taxes, but excluding travel allowance and other entitlements) on the basis of the Collective Agreement (CA)</t>
  </si>
  <si>
    <t>The use of the calculator results in the best possible approximation to the expected staff costs, but does not guarantee 100% coverage over the entire project period.</t>
  </si>
  <si>
    <t>Minimum salaries are based on the CA, possible extraordinary salary increases on the basis of previous experience, qualifications, allowances, etc. are not considered.</t>
  </si>
  <si>
    <t>Personalkosten (inkl. Dienstnehmer- und Dienstgeberabgaben, exklusive Fahrtkostenzuschuss und sonstiger Zulagen) auf Basis des Kollektivvertrags (KV)</t>
  </si>
  <si>
    <r>
      <rPr>
        <sz val="10"/>
        <rFont val="Arial"/>
        <family val="2"/>
      </rPr>
      <t xml:space="preserve">Person month (PM) respectively person year </t>
    </r>
    <r>
      <rPr>
        <b/>
        <sz val="10"/>
        <rFont val="Arial"/>
        <family val="2"/>
      </rPr>
      <t>ALWAYS</t>
    </r>
    <r>
      <rPr>
        <sz val="10"/>
        <rFont val="Arial"/>
        <family val="2"/>
      </rPr>
      <t xml:space="preserve"> refers to a </t>
    </r>
    <r>
      <rPr>
        <b/>
        <sz val="10"/>
        <rFont val="Arial"/>
        <family val="2"/>
      </rPr>
      <t>full time employment</t>
    </r>
    <r>
      <rPr>
        <sz val="10"/>
        <rFont val="Arial"/>
        <family val="2"/>
      </rPr>
      <t xml:space="preserve"> of </t>
    </r>
    <r>
      <rPr>
        <b/>
        <sz val="10"/>
        <rFont val="Arial"/>
        <family val="2"/>
      </rPr>
      <t>100% (40 hours/week)</t>
    </r>
    <r>
      <rPr>
        <sz val="10"/>
        <rFont val="Arial"/>
        <family val="2"/>
      </rPr>
      <t xml:space="preserve"> for </t>
    </r>
    <r>
      <rPr>
        <b/>
        <sz val="10"/>
        <rFont val="Arial"/>
        <family val="2"/>
      </rPr>
      <t>1 year respectively 1 month.</t>
    </r>
  </si>
  <si>
    <r>
      <t xml:space="preserve">Meaning: If a person is only employed for </t>
    </r>
    <r>
      <rPr>
        <b/>
        <sz val="10"/>
        <color rgb="FF339966"/>
        <rFont val="Arial"/>
        <family val="2"/>
      </rPr>
      <t>20h/week</t>
    </r>
    <r>
      <rPr>
        <sz val="10"/>
        <rFont val="Arial"/>
        <family val="2"/>
      </rPr>
      <t>, then this is only</t>
    </r>
    <r>
      <rPr>
        <b/>
        <sz val="10"/>
        <color theme="8" tint="-0.249977111117893"/>
        <rFont val="Arial"/>
        <family val="2"/>
      </rPr>
      <t xml:space="preserve"> </t>
    </r>
    <r>
      <rPr>
        <b/>
        <sz val="10"/>
        <color rgb="FF339966"/>
        <rFont val="Arial"/>
        <family val="2"/>
      </rPr>
      <t>half a person year respectively month</t>
    </r>
    <r>
      <rPr>
        <sz val="10"/>
        <rFont val="Arial"/>
        <family val="2"/>
      </rPr>
      <t>.</t>
    </r>
  </si>
  <si>
    <r>
      <t xml:space="preserve">               If a person is employed for </t>
    </r>
    <r>
      <rPr>
        <b/>
        <sz val="10"/>
        <color rgb="FFFF6600"/>
        <rFont val="Arial"/>
        <family val="2"/>
      </rPr>
      <t>30h/week</t>
    </r>
    <r>
      <rPr>
        <sz val="10"/>
        <rFont val="Arial"/>
        <family val="2"/>
      </rPr>
      <t xml:space="preserve">, then this amounts to </t>
    </r>
    <r>
      <rPr>
        <b/>
        <sz val="10"/>
        <color rgb="FFFF6600"/>
        <rFont val="Arial"/>
        <family val="2"/>
      </rPr>
      <t>0,75 person years respectively months</t>
    </r>
    <r>
      <rPr>
        <sz val="10"/>
        <rFont val="Arial"/>
        <family val="2"/>
      </rPr>
      <t>.</t>
    </r>
  </si>
  <si>
    <r>
      <t>Personen-/ Dissertanten-Jahr bzw. Monat</t>
    </r>
    <r>
      <rPr>
        <sz val="10"/>
        <rFont val="Arial"/>
        <family val="2"/>
      </rPr>
      <t xml:space="preserve">: Der begriff Personenmonat (PM) bzw. Jahr bezieht sich </t>
    </r>
    <r>
      <rPr>
        <b/>
        <sz val="10"/>
        <rFont val="Arial"/>
        <family val="2"/>
      </rPr>
      <t>IMMER</t>
    </r>
    <r>
      <rPr>
        <sz val="10"/>
        <rFont val="Arial"/>
        <family val="2"/>
      </rPr>
      <t xml:space="preserve"> auf eine </t>
    </r>
    <r>
      <rPr>
        <b/>
        <sz val="10"/>
        <rFont val="Arial"/>
        <family val="2"/>
      </rPr>
      <t>Vollanstellung</t>
    </r>
    <r>
      <rPr>
        <sz val="10"/>
        <rFont val="Arial"/>
        <family val="2"/>
      </rPr>
      <t xml:space="preserve"> im Ausmaß von </t>
    </r>
    <r>
      <rPr>
        <b/>
        <sz val="10"/>
        <rFont val="Arial"/>
        <family val="2"/>
      </rPr>
      <t xml:space="preserve">100% (40 Wochenstunden) </t>
    </r>
    <r>
      <rPr>
        <sz val="10"/>
        <rFont val="Arial"/>
        <family val="2"/>
      </rPr>
      <t xml:space="preserve">für </t>
    </r>
    <r>
      <rPr>
        <b/>
        <sz val="10"/>
        <rFont val="Arial"/>
        <family val="2"/>
      </rPr>
      <t xml:space="preserve">1 Jahr bzw. Monat. </t>
    </r>
  </si>
  <si>
    <r>
      <t xml:space="preserve">                        Bei </t>
    </r>
    <r>
      <rPr>
        <b/>
        <sz val="10"/>
        <color rgb="FFFF6600"/>
        <rFont val="Arial"/>
        <family val="2"/>
      </rPr>
      <t>30 Wochenstunden</t>
    </r>
    <r>
      <rPr>
        <sz val="10"/>
        <rFont val="Arial"/>
        <family val="2"/>
      </rPr>
      <t xml:space="preserve"> handelt es sich um </t>
    </r>
    <r>
      <rPr>
        <b/>
        <sz val="10"/>
        <color rgb="FFFF6600"/>
        <rFont val="Arial"/>
        <family val="2"/>
      </rPr>
      <t>0,75 Personenjahre/ -monate</t>
    </r>
    <r>
      <rPr>
        <sz val="10"/>
        <rFont val="Arial"/>
        <family val="2"/>
      </rPr>
      <t>.</t>
    </r>
  </si>
  <si>
    <r>
      <t xml:space="preserve">Das bedeutet: Wird eine Person zu </t>
    </r>
    <r>
      <rPr>
        <b/>
        <sz val="10"/>
        <color rgb="FF339966"/>
        <rFont val="Arial"/>
        <family val="2"/>
      </rPr>
      <t>20 Wochenstunden</t>
    </r>
    <r>
      <rPr>
        <sz val="10"/>
        <rFont val="Arial"/>
        <family val="2"/>
      </rPr>
      <t xml:space="preserve"> angestellt, handelt es sich lediglich um </t>
    </r>
    <r>
      <rPr>
        <b/>
        <sz val="10"/>
        <color rgb="FF339966"/>
        <rFont val="Arial"/>
        <family val="2"/>
      </rPr>
      <t>ein halbes Personenjahr  bzw. -Monat</t>
    </r>
    <r>
      <rPr>
        <sz val="10"/>
        <rFont val="Arial"/>
        <family val="2"/>
      </rPr>
      <t xml:space="preserve">. </t>
    </r>
  </si>
  <si>
    <r>
      <t xml:space="preserve">Jahreslohnkosten </t>
    </r>
    <r>
      <rPr>
        <sz val="10"/>
        <rFont val="Arial"/>
        <family val="2"/>
      </rPr>
      <t xml:space="preserve">brutto-brutto / </t>
    </r>
    <r>
      <rPr>
        <b/>
        <sz val="12"/>
        <rFont val="Arial"/>
        <family val="2"/>
      </rPr>
      <t>Annual labour costs</t>
    </r>
  </si>
  <si>
    <r>
      <t xml:space="preserve">Personalkosten / Monat </t>
    </r>
    <r>
      <rPr>
        <sz val="10"/>
        <rFont val="Arial"/>
        <family val="2"/>
      </rPr>
      <t xml:space="preserve">brutto-brutto / </t>
    </r>
    <r>
      <rPr>
        <b/>
        <sz val="12"/>
        <rFont val="Arial"/>
        <family val="2"/>
      </rPr>
      <t>Monthly labour costs</t>
    </r>
  </si>
  <si>
    <r>
      <t xml:space="preserve">Stundensatz </t>
    </r>
    <r>
      <rPr>
        <sz val="10"/>
        <rFont val="Arial"/>
        <family val="2"/>
      </rPr>
      <t>brutto-brutto /</t>
    </r>
    <r>
      <rPr>
        <sz val="12"/>
        <rFont val="Arial"/>
        <family val="2"/>
      </rPr>
      <t xml:space="preserve"> </t>
    </r>
    <r>
      <rPr>
        <b/>
        <sz val="12"/>
        <rFont val="Arial"/>
        <family val="2"/>
      </rPr>
      <t>Hourly rates</t>
    </r>
  </si>
  <si>
    <t>** gültig für die ersten 3 bzw. 8 Jahre in dieser Einstufung. Automatische Gehaltserhöhung im 4. bzw. 9. Dienstjahr (DJ)</t>
  </si>
  <si>
    <r>
      <t xml:space="preserve">* Studentische MitarbeiterInnen können </t>
    </r>
    <r>
      <rPr>
        <b/>
        <sz val="10"/>
        <rFont val="Arial"/>
        <family val="2"/>
      </rPr>
      <t>max. 20h/ Woche</t>
    </r>
    <r>
      <rPr>
        <sz val="10"/>
        <rFont val="Arial"/>
        <family val="2"/>
      </rPr>
      <t xml:space="preserve"> beschäftigt werden. Das Dienstverhältnis </t>
    </r>
    <r>
      <rPr>
        <b/>
        <sz val="10"/>
        <rFont val="Arial"/>
        <family val="2"/>
      </rPr>
      <t>endet automatisch</t>
    </r>
    <r>
      <rPr>
        <sz val="10"/>
        <rFont val="Arial"/>
        <family val="2"/>
      </rPr>
      <t xml:space="preserve"> am Ende des Semensters, in dem das </t>
    </r>
    <r>
      <rPr>
        <b/>
        <sz val="10"/>
        <rFont val="Arial"/>
        <family val="2"/>
      </rPr>
      <t>Master-/Diplomstudium abgeschlossen</t>
    </r>
    <r>
      <rPr>
        <sz val="10"/>
        <rFont val="Arial"/>
        <family val="2"/>
      </rPr>
      <t xml:space="preserve"> wird, längstens jedoch </t>
    </r>
    <r>
      <rPr>
        <b/>
        <sz val="10"/>
        <rFont val="Arial"/>
        <family val="2"/>
      </rPr>
      <t>nach 4 Jahren</t>
    </r>
    <r>
      <rPr>
        <sz val="10"/>
        <rFont val="Arial"/>
        <family val="2"/>
      </rPr>
      <t xml:space="preserve"> (KV §30).</t>
    </r>
  </si>
  <si>
    <r>
      <t xml:space="preserve">*** </t>
    </r>
    <r>
      <rPr>
        <sz val="10"/>
        <rFont val="Arial"/>
        <family val="2"/>
      </rPr>
      <t>Personalkosten erhöhen sich automatisch sprunghaft erstmals im 4. bzw. 9. Dienstjahr der jeweiligen Einstufung, daher vorhergehende BOKU-Anstellung berücksichtigen!</t>
    </r>
  </si>
  <si>
    <t>for personnel and further project related costs</t>
  </si>
  <si>
    <t>Total project costs</t>
  </si>
  <si>
    <t>Requested funding</t>
  </si>
  <si>
    <t>staff category</t>
  </si>
  <si>
    <t>year 1</t>
  </si>
  <si>
    <t>year 2</t>
  </si>
  <si>
    <t>year 1 salary in €</t>
  </si>
  <si>
    <t>y1 costs</t>
  </si>
  <si>
    <t>y2 costs</t>
  </si>
  <si>
    <t>sum</t>
  </si>
  <si>
    <t>total personnel costs</t>
  </si>
  <si>
    <t>Further project related costs</t>
  </si>
  <si>
    <t>description</t>
  </si>
  <si>
    <t>total other costs</t>
  </si>
  <si>
    <t>overhead percentage</t>
  </si>
  <si>
    <t>Requested funding (including overheads)</t>
  </si>
  <si>
    <t>In-kind (if applicable)</t>
  </si>
  <si>
    <t>additional/ third party funding (if applicable)</t>
  </si>
  <si>
    <t>Comments (if applicable):</t>
  </si>
  <si>
    <t>Applicant / Antragsteller/in:</t>
  </si>
  <si>
    <t>SUM</t>
  </si>
  <si>
    <t xml:space="preserve">Stadt Wien-BOKU Research Funding: Overall itemization of requested funding in Euro </t>
  </si>
  <si>
    <r>
      <t xml:space="preserve">Calculated are annual and monthly labour costs and hourly and daily rates </t>
    </r>
    <r>
      <rPr>
        <sz val="10"/>
        <rFont val="Arial"/>
        <family val="2"/>
      </rPr>
      <t>(all gross = incl. all employee and employer taxes)</t>
    </r>
  </si>
  <si>
    <t>Contract for work and services/Werkvertrag 1</t>
  </si>
  <si>
    <t>Contract for work and services/Werkvertrag 2</t>
  </si>
  <si>
    <t>Contract for work and services/Werkvertrag 3</t>
  </si>
  <si>
    <t>Diploma student</t>
  </si>
  <si>
    <r>
      <t>Diploma student, 4</t>
    </r>
    <r>
      <rPr>
        <vertAlign val="superscript"/>
        <sz val="10"/>
        <rFont val="Arial"/>
        <family val="2"/>
      </rPr>
      <t>th</t>
    </r>
    <r>
      <rPr>
        <sz val="10"/>
        <rFont val="Arial"/>
        <family val="2"/>
      </rPr>
      <t xml:space="preserve"> year of service</t>
    </r>
  </si>
  <si>
    <r>
      <t>PhD Student/scientific staff without doctorate, till 3</t>
    </r>
    <r>
      <rPr>
        <vertAlign val="superscript"/>
        <sz val="10"/>
        <rFont val="Arial"/>
        <family val="2"/>
      </rPr>
      <t>rd</t>
    </r>
    <r>
      <rPr>
        <sz val="10"/>
        <rFont val="Arial"/>
        <family val="2"/>
      </rPr>
      <t xml:space="preserve"> year of service</t>
    </r>
  </si>
  <si>
    <r>
      <t>Post Doc, till 8</t>
    </r>
    <r>
      <rPr>
        <vertAlign val="superscript"/>
        <sz val="10"/>
        <rFont val="Arial"/>
        <family val="2"/>
      </rPr>
      <t>th</t>
    </r>
    <r>
      <rPr>
        <sz val="10"/>
        <rFont val="Arial"/>
        <family val="2"/>
      </rPr>
      <t xml:space="preserve"> year of service</t>
    </r>
  </si>
  <si>
    <r>
      <t>PhD Student/scientific staff without doctorate, 4</t>
    </r>
    <r>
      <rPr>
        <vertAlign val="superscript"/>
        <sz val="10"/>
        <rFont val="Arial"/>
        <family val="2"/>
      </rPr>
      <t>th</t>
    </r>
    <r>
      <rPr>
        <sz val="10"/>
        <rFont val="Arial"/>
        <family val="2"/>
      </rPr>
      <t xml:space="preserve"> year of service</t>
    </r>
  </si>
  <si>
    <r>
      <t>Post Doc, 9</t>
    </r>
    <r>
      <rPr>
        <vertAlign val="superscript"/>
        <sz val="10"/>
        <rFont val="Arial"/>
        <family val="2"/>
      </rPr>
      <t>th</t>
    </r>
    <r>
      <rPr>
        <sz val="10"/>
        <rFont val="Arial"/>
        <family val="2"/>
      </rPr>
      <t xml:space="preserve"> year of service</t>
    </r>
  </si>
  <si>
    <t>Office /Technician/Lab Assistant</t>
  </si>
  <si>
    <t>Staff cost calculator for third party projects at University of Natural Resources and Life Sciences, Vienna</t>
  </si>
  <si>
    <t>on the basis of the collective agreement</t>
  </si>
  <si>
    <t>The collective agreement (KV) replaces all further guidelines concerning the minimum salary e.g. FWF-rates</t>
  </si>
  <si>
    <t>The "staff cost calculator" is a device for calculating the expected staff costs in third-party projects.</t>
  </si>
  <si>
    <t>Using this calculator leads to the best possible approach to the expected staff costs, but it is no guarantee that 100% of the costs are covered during the whole run-time of the project.</t>
  </si>
  <si>
    <t>Basis is the minimum salary according to collective agreement, all payments for social and health security and contributions to be paid by employer and employee are included.</t>
  </si>
  <si>
    <t>BOKU-Overheads, additional boni due to expert knowledge, qualification, benefits (e.g. travelling allowance) et al. are not included.</t>
  </si>
  <si>
    <t>The annual inflation is assumed to be 3% and accordingly calculated .</t>
  </si>
  <si>
    <t>Deviations from actual wage agreements are possible.</t>
  </si>
  <si>
    <t>Termination fee: For employment contracts ending past Jan 1st 2013 a termination fee (Auflösungsabgabe) has to be paid by the employer - even if the contract has been concluded prior to Jan 1st 2013.</t>
  </si>
  <si>
    <t>Further information</t>
  </si>
  <si>
    <t>In particular the staff cost calculator considers the following staff groups according to the job evaluation in the collective agreement:</t>
  </si>
  <si>
    <t>qualification</t>
  </si>
  <si>
    <t>job evaluation KV</t>
  </si>
  <si>
    <t>Scientific staff</t>
  </si>
  <si>
    <t>Student Staff (no completed Master´s Degree, max. 20hrs of work / week, max. duration 4 years), 1 - 3 years of service</t>
  </si>
  <si>
    <t>Student Staff, year 4</t>
  </si>
  <si>
    <r>
      <t xml:space="preserve">Scientific staff without PhD, 1-3 years of service, </t>
    </r>
    <r>
      <rPr>
        <i/>
        <sz val="10"/>
        <rFont val="Arial"/>
        <family val="2"/>
      </rPr>
      <t>without experience in accordance with the work to be performed</t>
    </r>
  </si>
  <si>
    <r>
      <t>ATTENTION!</t>
    </r>
    <r>
      <rPr>
        <sz val="10"/>
        <rFont val="Arial"/>
      </rPr>
      <t xml:space="preserve"> </t>
    </r>
    <r>
      <rPr>
        <sz val="8"/>
        <rFont val="Arial"/>
        <family val="2"/>
      </rPr>
      <t>If scientific staff reaches the 4th year of service during the run-time of a project, this leads to an automatic increase in salary. From this time on the salary must be calculated according to qualification B1 lit. A).</t>
    </r>
  </si>
  <si>
    <r>
      <t xml:space="preserve">Scientific staff without PhD, 4-11 years of service, </t>
    </r>
    <r>
      <rPr>
        <i/>
        <sz val="10"/>
        <rFont val="Arial"/>
        <family val="2"/>
      </rPr>
      <t>without experience in accordance with the work to be performed</t>
    </r>
  </si>
  <si>
    <t>Scientific staff with PhD, 1-8 years of experience</t>
  </si>
  <si>
    <t>Scientific staff with PhD, 9 - 16 years of experience</t>
  </si>
  <si>
    <t>Technician (TF)</t>
  </si>
  <si>
    <t>min. IIa</t>
  </si>
  <si>
    <t>Chemical Technician  (CTA)</t>
  </si>
  <si>
    <t>min. IIIa</t>
  </si>
  <si>
    <t>Medical Technician (MTF)</t>
  </si>
  <si>
    <t>For further information on collective agreement contact the person in charge for your Department at Human Resources or go to :</t>
  </si>
  <si>
    <r>
      <t>Personnel costs</t>
    </r>
    <r>
      <rPr>
        <b/>
        <vertAlign val="superscript"/>
        <sz val="11"/>
        <color theme="1"/>
        <rFont val="Calibri"/>
        <family val="2"/>
        <scheme val="minor"/>
      </rPr>
      <t xml:space="preserve"> </t>
    </r>
    <r>
      <rPr>
        <i/>
        <sz val="11"/>
        <color theme="1"/>
        <rFont val="Calibri"/>
        <family val="2"/>
        <scheme val="minor"/>
      </rPr>
      <t xml:space="preserve">(without In-kind; </t>
    </r>
    <r>
      <rPr>
        <sz val="11"/>
        <color theme="1"/>
        <rFont val="Calibri"/>
        <family val="2"/>
        <scheme val="minor"/>
      </rPr>
      <t>according to the Collective Agreement of the Universities</t>
    </r>
    <r>
      <rPr>
        <i/>
        <sz val="11"/>
        <color theme="1"/>
        <rFont val="Calibri"/>
        <family val="2"/>
        <scheme val="minor"/>
      </rPr>
      <t>)</t>
    </r>
  </si>
  <si>
    <r>
      <t xml:space="preserve">Administrative staff                                                                                               </t>
    </r>
    <r>
      <rPr>
        <sz val="10"/>
        <rFont val="Arial"/>
        <family val="2"/>
      </rPr>
      <t>Job evaluation in qualification-groups according to §51 KV, in salary-scale according to §54 KV, e.g.:</t>
    </r>
  </si>
  <si>
    <t>© BOKU Forschungsservice 02/18</t>
  </si>
  <si>
    <t xml:space="preserve">Termination Fee 2018 : € 128,- These costs are not included in the calucator´s rates. </t>
  </si>
  <si>
    <t>© BOKU Research Support Office 02/2018</t>
  </si>
  <si>
    <t>Version 2</t>
  </si>
  <si>
    <t>The project's budget incl. 20% overhead costs must be between 25.000,- and € 75.000,- as stated in the call!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</si>
</sst>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 #,##0.0"/>
    <numFmt numFmtId="165" formatCode="0.0"/>
    <numFmt numFmtId="166" formatCode="&quot;€&quot;\ #,##0"/>
    <numFmt numFmtId="167" formatCode="\k&quot;€&quot;\ #,##0.0"/>
    <numFmt numFmtId="168" formatCode="&quot;€&quot;\ #,###.0"/>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i/>
      <sz val="10"/>
      <name val="Arial"/>
      <family val="2"/>
    </font>
    <font>
      <sz val="8"/>
      <name val="Arial"/>
      <family val="2"/>
    </font>
    <font>
      <sz val="10"/>
      <name val="Arial"/>
      <family val="2"/>
    </font>
    <font>
      <b/>
      <sz val="12"/>
      <name val="Arial"/>
      <family val="2"/>
    </font>
    <font>
      <b/>
      <sz val="14"/>
      <name val="Arial"/>
      <family val="2"/>
    </font>
    <font>
      <sz val="14"/>
      <name val="Arial"/>
      <family val="2"/>
    </font>
    <font>
      <b/>
      <sz val="10"/>
      <color indexed="57"/>
      <name val="Arial"/>
      <family val="2"/>
    </font>
    <font>
      <sz val="10"/>
      <color indexed="57"/>
      <name val="Arial"/>
      <family val="2"/>
    </font>
    <font>
      <b/>
      <sz val="10"/>
      <color indexed="53"/>
      <name val="Arial"/>
      <family val="2"/>
    </font>
    <font>
      <sz val="10"/>
      <color indexed="53"/>
      <name val="Arial"/>
      <family val="2"/>
    </font>
    <font>
      <b/>
      <sz val="16"/>
      <name val="Arial"/>
      <family val="2"/>
    </font>
    <font>
      <u/>
      <sz val="10"/>
      <color indexed="12"/>
      <name val="Arial"/>
      <family val="2"/>
    </font>
    <font>
      <u/>
      <sz val="10"/>
      <name val="Arial"/>
      <family val="2"/>
    </font>
    <font>
      <sz val="11"/>
      <name val="Arial"/>
      <family val="2"/>
    </font>
    <font>
      <b/>
      <sz val="10"/>
      <color indexed="10"/>
      <name val="Arial"/>
      <family val="2"/>
    </font>
    <font>
      <sz val="10"/>
      <name val="Calibri"/>
      <family val="2"/>
    </font>
    <font>
      <b/>
      <sz val="11"/>
      <color theme="1"/>
      <name val="Calibri"/>
      <family val="2"/>
      <scheme val="minor"/>
    </font>
    <font>
      <b/>
      <sz val="10"/>
      <color theme="0" tint="-0.34998626667073579"/>
      <name val="Arial"/>
      <family val="2"/>
    </font>
    <font>
      <sz val="10"/>
      <color theme="0" tint="-0.34998626667073579"/>
      <name val="Arial"/>
      <family val="2"/>
    </font>
    <font>
      <i/>
      <sz val="10"/>
      <color theme="0" tint="-0.34998626667073579"/>
      <name val="Arial"/>
      <family val="2"/>
    </font>
    <font>
      <b/>
      <sz val="10"/>
      <color rgb="FFFF0000"/>
      <name val="Arial"/>
      <family val="2"/>
    </font>
    <font>
      <sz val="10"/>
      <color rgb="FFFF0000"/>
      <name val="Arial"/>
      <family val="2"/>
    </font>
    <font>
      <vertAlign val="superscript"/>
      <sz val="10"/>
      <name val="Arial"/>
      <family val="2"/>
    </font>
    <font>
      <sz val="12"/>
      <name val="Arial"/>
      <family val="2"/>
    </font>
    <font>
      <sz val="14"/>
      <color theme="0" tint="-0.14999847407452621"/>
      <name val="Arial"/>
      <family val="2"/>
    </font>
    <font>
      <b/>
      <sz val="10"/>
      <color theme="0" tint="-0.14999847407452621"/>
      <name val="Arial"/>
      <family val="2"/>
    </font>
    <font>
      <sz val="10"/>
      <color theme="0" tint="-0.14999847407452621"/>
      <name val="Arial"/>
      <family val="2"/>
    </font>
    <font>
      <b/>
      <sz val="10"/>
      <color theme="8" tint="-0.249977111117893"/>
      <name val="Arial"/>
      <family val="2"/>
    </font>
    <font>
      <b/>
      <sz val="10"/>
      <color rgb="FF339966"/>
      <name val="Arial"/>
      <family val="2"/>
    </font>
    <font>
      <b/>
      <sz val="10"/>
      <color rgb="FFFF6600"/>
      <name val="Arial"/>
      <family val="2"/>
    </font>
    <font>
      <b/>
      <sz val="12"/>
      <color theme="1"/>
      <name val="Calibri"/>
      <family val="2"/>
      <scheme val="minor"/>
    </font>
    <font>
      <b/>
      <sz val="12"/>
      <color theme="1" tint="0.14999847407452621"/>
      <name val="Calibri"/>
      <family val="2"/>
      <scheme val="minor"/>
    </font>
    <font>
      <sz val="11"/>
      <color theme="1" tint="0.14999847407452621"/>
      <name val="Calibri"/>
      <family val="2"/>
      <scheme val="minor"/>
    </font>
    <font>
      <b/>
      <sz val="11"/>
      <color theme="1" tint="0.14999847407452621"/>
      <name val="Calibri"/>
      <family val="2"/>
      <scheme val="minor"/>
    </font>
    <font>
      <b/>
      <u/>
      <sz val="10"/>
      <color rgb="FF000000"/>
      <name val="Arial"/>
      <family val="2"/>
    </font>
    <font>
      <b/>
      <vertAlign val="superscript"/>
      <sz val="11"/>
      <color theme="1"/>
      <name val="Calibri"/>
      <family val="2"/>
      <scheme val="minor"/>
    </font>
    <font>
      <i/>
      <sz val="11"/>
      <color theme="1"/>
      <name val="Calibri"/>
      <family val="2"/>
      <scheme val="minor"/>
    </font>
  </fonts>
  <fills count="18">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14"/>
        <bgColor indexed="64"/>
      </patternFill>
    </fill>
    <fill>
      <patternFill patternType="solid">
        <fgColor indexed="15"/>
        <bgColor indexed="64"/>
      </patternFill>
    </fill>
    <fill>
      <patternFill patternType="solid">
        <fgColor indexed="48"/>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style="thin">
        <color indexed="64"/>
      </top>
      <bottom style="medium">
        <color indexed="64"/>
      </bottom>
      <diagonal/>
    </border>
    <border>
      <left style="medium">
        <color theme="4" tint="0.39994506668294322"/>
      </left>
      <right/>
      <top style="medium">
        <color theme="4" tint="0.39994506668294322"/>
      </top>
      <bottom style="thin">
        <color theme="4" tint="0.39994506668294322"/>
      </bottom>
      <diagonal/>
    </border>
    <border>
      <left style="medium">
        <color indexed="64"/>
      </left>
      <right style="medium">
        <color indexed="64"/>
      </right>
      <top style="medium">
        <color indexed="64"/>
      </top>
      <bottom style="medium">
        <color indexed="64"/>
      </bottom>
      <diagonal/>
    </border>
    <border>
      <left style="medium">
        <color theme="0" tint="-0.14996795556505021"/>
      </left>
      <right/>
      <top style="medium">
        <color theme="0" tint="-0.14996795556505021"/>
      </top>
      <bottom style="thin">
        <color theme="0" tint="-0.14996795556505021"/>
      </bottom>
      <diagonal/>
    </border>
    <border>
      <left/>
      <right/>
      <top style="medium">
        <color theme="0" tint="-0.14996795556505021"/>
      </top>
      <bottom style="thin">
        <color theme="0" tint="-0.14996795556505021"/>
      </bottom>
      <diagonal/>
    </border>
    <border>
      <left/>
      <right style="medium">
        <color indexed="64"/>
      </right>
      <top style="medium">
        <color theme="0" tint="-0.14996795556505021"/>
      </top>
      <bottom style="thin">
        <color theme="0" tint="-0.14996795556505021"/>
      </bottom>
      <diagonal/>
    </border>
    <border>
      <left/>
      <right style="medium">
        <color theme="5" tint="0.39991454817346722"/>
      </right>
      <top/>
      <bottom/>
      <diagonal/>
    </border>
    <border>
      <left style="thin">
        <color indexed="64"/>
      </left>
      <right style="medium">
        <color indexed="64"/>
      </right>
      <top/>
      <bottom style="medium">
        <color indexed="64"/>
      </bottom>
      <diagonal/>
    </border>
  </borders>
  <cellStyleXfs count="4">
    <xf numFmtId="0" fontId="0" fillId="0" borderId="0"/>
    <xf numFmtId="0" fontId="24" fillId="0" borderId="0" applyNumberFormat="0" applyFill="0" applyBorder="0" applyAlignment="0" applyProtection="0">
      <alignment vertical="top"/>
      <protection locked="0"/>
    </xf>
    <xf numFmtId="0" fontId="11" fillId="0" borderId="0"/>
    <xf numFmtId="0" fontId="15" fillId="0" borderId="0"/>
  </cellStyleXfs>
  <cellXfs count="352">
    <xf numFmtId="0" fontId="0" fillId="0" borderId="0" xfId="0"/>
    <xf numFmtId="0" fontId="12" fillId="0" borderId="0" xfId="0" applyFont="1"/>
    <xf numFmtId="0" fontId="13" fillId="0" borderId="0" xfId="0" applyFont="1"/>
    <xf numFmtId="0" fontId="12" fillId="0" borderId="1" xfId="0" applyFont="1" applyBorder="1"/>
    <xf numFmtId="0" fontId="0" fillId="0" borderId="0" xfId="0" applyBorder="1"/>
    <xf numFmtId="0" fontId="0" fillId="0" borderId="0" xfId="0" applyFill="1"/>
    <xf numFmtId="0" fontId="15" fillId="0" borderId="0" xfId="0" applyFont="1"/>
    <xf numFmtId="0" fontId="0" fillId="0" borderId="1" xfId="0" applyBorder="1"/>
    <xf numFmtId="0" fontId="0" fillId="4" borderId="1" xfId="0" applyFill="1" applyBorder="1"/>
    <xf numFmtId="0" fontId="24" fillId="0" borderId="0" xfId="1" applyFill="1" applyBorder="1" applyAlignment="1" applyProtection="1">
      <alignment vertical="center"/>
    </xf>
    <xf numFmtId="0" fontId="25" fillId="0" borderId="0" xfId="0" applyFont="1" applyBorder="1"/>
    <xf numFmtId="0" fontId="0" fillId="3" borderId="1" xfId="0" applyFill="1" applyBorder="1" applyProtection="1"/>
    <xf numFmtId="4" fontId="0" fillId="0" borderId="1" xfId="0" applyNumberFormat="1" applyBorder="1" applyProtection="1"/>
    <xf numFmtId="0" fontId="0" fillId="0" borderId="0" xfId="0" applyProtection="1"/>
    <xf numFmtId="0" fontId="0" fillId="5" borderId="1" xfId="0" applyFill="1" applyBorder="1" applyProtection="1"/>
    <xf numFmtId="0" fontId="0" fillId="0" borderId="0" xfId="0" applyFill="1" applyProtection="1"/>
    <xf numFmtId="0" fontId="0" fillId="0" borderId="0" xfId="0" applyFill="1" applyBorder="1" applyProtection="1"/>
    <xf numFmtId="4" fontId="0" fillId="0" borderId="0" xfId="0" applyNumberFormat="1" applyFill="1" applyBorder="1" applyProtection="1"/>
    <xf numFmtId="0" fontId="12" fillId="0" borderId="1" xfId="0" applyFont="1" applyBorder="1" applyProtection="1"/>
    <xf numFmtId="0" fontId="0" fillId="0" borderId="1" xfId="0" applyBorder="1" applyProtection="1"/>
    <xf numFmtId="0" fontId="0" fillId="4" borderId="1" xfId="0" applyFill="1" applyBorder="1" applyProtection="1"/>
    <xf numFmtId="0" fontId="0" fillId="6" borderId="1" xfId="0" applyFill="1" applyBorder="1" applyProtection="1"/>
    <xf numFmtId="0" fontId="13" fillId="7" borderId="1" xfId="0" applyFont="1" applyFill="1" applyBorder="1" applyProtection="1"/>
    <xf numFmtId="0" fontId="0" fillId="0" borderId="0" xfId="0" applyBorder="1" applyProtection="1"/>
    <xf numFmtId="4" fontId="0" fillId="0" borderId="0" xfId="0" applyNumberFormat="1" applyBorder="1" applyProtection="1"/>
    <xf numFmtId="4" fontId="12" fillId="0" borderId="0" xfId="0" applyNumberFormat="1" applyFont="1" applyBorder="1" applyProtection="1"/>
    <xf numFmtId="0" fontId="12" fillId="0" borderId="0" xfId="0" applyFont="1" applyProtection="1"/>
    <xf numFmtId="0" fontId="14" fillId="0" borderId="0" xfId="0" applyFont="1" applyProtection="1"/>
    <xf numFmtId="0" fontId="0" fillId="7" borderId="6" xfId="0" applyFill="1" applyBorder="1"/>
    <xf numFmtId="0" fontId="0" fillId="7" borderId="6" xfId="0" applyFill="1" applyBorder="1" applyProtection="1"/>
    <xf numFmtId="0" fontId="0" fillId="6" borderId="13" xfId="0" applyFill="1" applyBorder="1"/>
    <xf numFmtId="4" fontId="22" fillId="0" borderId="0" xfId="0" applyNumberFormat="1" applyFont="1" applyFill="1" applyBorder="1" applyProtection="1"/>
    <xf numFmtId="4" fontId="20" fillId="0" borderId="0" xfId="0" applyNumberFormat="1" applyFont="1" applyFill="1" applyBorder="1" applyProtection="1"/>
    <xf numFmtId="4" fontId="15" fillId="0" borderId="0" xfId="0" applyNumberFormat="1" applyFont="1" applyFill="1" applyBorder="1" applyProtection="1"/>
    <xf numFmtId="0" fontId="21" fillId="0" borderId="0" xfId="0" applyFont="1" applyFill="1" applyBorder="1" applyAlignment="1" applyProtection="1">
      <alignment horizontal="center"/>
    </xf>
    <xf numFmtId="0" fontId="19" fillId="0" borderId="0" xfId="0" applyFont="1" applyFill="1" applyBorder="1" applyAlignment="1" applyProtection="1">
      <alignment horizontal="center"/>
    </xf>
    <xf numFmtId="0" fontId="12" fillId="0" borderId="0" xfId="0" applyFont="1" applyFill="1" applyBorder="1" applyAlignment="1" applyProtection="1">
      <alignment horizontal="center"/>
    </xf>
    <xf numFmtId="0" fontId="15" fillId="8" borderId="3" xfId="0" applyFont="1" applyFill="1" applyBorder="1" applyAlignment="1" applyProtection="1">
      <alignment horizontal="right"/>
    </xf>
    <xf numFmtId="0" fontId="15" fillId="9" borderId="1" xfId="0" applyFont="1" applyFill="1" applyBorder="1"/>
    <xf numFmtId="0" fontId="15" fillId="8" borderId="1" xfId="0" applyFont="1" applyFill="1" applyBorder="1"/>
    <xf numFmtId="0" fontId="15" fillId="8" borderId="1" xfId="0" applyFont="1" applyFill="1" applyBorder="1" applyProtection="1"/>
    <xf numFmtId="0" fontId="15" fillId="9" borderId="1" xfId="0" applyFont="1" applyFill="1" applyBorder="1" applyProtection="1"/>
    <xf numFmtId="0" fontId="15" fillId="0" borderId="0" xfId="0" applyFont="1" applyProtection="1"/>
    <xf numFmtId="4" fontId="15" fillId="0" borderId="0" xfId="0" applyNumberFormat="1" applyFont="1" applyBorder="1" applyProtection="1"/>
    <xf numFmtId="0" fontId="15" fillId="0" borderId="0" xfId="0" applyFont="1" applyFill="1" applyBorder="1" applyProtection="1"/>
    <xf numFmtId="0" fontId="22" fillId="0" borderId="0" xfId="0" applyFont="1" applyFill="1" applyBorder="1" applyProtection="1"/>
    <xf numFmtId="0" fontId="20" fillId="0" borderId="0" xfId="0" applyFont="1" applyFill="1" applyBorder="1" applyProtection="1"/>
    <xf numFmtId="0" fontId="15" fillId="9" borderId="3" xfId="0" applyFont="1" applyFill="1" applyBorder="1" applyAlignment="1" applyProtection="1">
      <alignment horizontal="right"/>
    </xf>
    <xf numFmtId="0" fontId="24" fillId="0" borderId="0" xfId="1" applyAlignment="1" applyProtection="1"/>
    <xf numFmtId="0" fontId="11" fillId="0" borderId="0" xfId="2"/>
    <xf numFmtId="167" fontId="11" fillId="0" borderId="36" xfId="2" applyNumberFormat="1" applyBorder="1" applyAlignment="1">
      <alignment horizontal="center"/>
    </xf>
    <xf numFmtId="4" fontId="31" fillId="0" borderId="3" xfId="0" applyNumberFormat="1" applyFont="1" applyFill="1" applyBorder="1" applyProtection="1"/>
    <xf numFmtId="0" fontId="12" fillId="0" borderId="2" xfId="0" applyFont="1" applyBorder="1" applyAlignment="1" applyProtection="1">
      <alignment vertical="center"/>
    </xf>
    <xf numFmtId="0" fontId="15" fillId="0" borderId="7" xfId="0" applyFont="1" applyBorder="1" applyAlignment="1" applyProtection="1">
      <alignment vertical="center"/>
    </xf>
    <xf numFmtId="4" fontId="31" fillId="0" borderId="15" xfId="0" applyNumberFormat="1" applyFont="1" applyFill="1" applyBorder="1" applyProtection="1"/>
    <xf numFmtId="4" fontId="31" fillId="0" borderId="17" xfId="0" applyNumberFormat="1" applyFont="1" applyFill="1" applyBorder="1" applyProtection="1"/>
    <xf numFmtId="0" fontId="12" fillId="0" borderId="0" xfId="0" applyFont="1" applyFill="1" applyBorder="1" applyAlignment="1" applyProtection="1">
      <alignment horizontal="center"/>
    </xf>
    <xf numFmtId="0" fontId="12" fillId="0" borderId="0" xfId="0" applyFont="1" applyFill="1" applyBorder="1" applyAlignment="1" applyProtection="1">
      <alignment horizontal="center"/>
    </xf>
    <xf numFmtId="164" fontId="11" fillId="11" borderId="1" xfId="2" applyNumberFormat="1" applyFill="1" applyBorder="1" applyAlignment="1">
      <alignment horizontal="center"/>
    </xf>
    <xf numFmtId="164" fontId="11" fillId="11" borderId="31" xfId="2" applyNumberFormat="1" applyFill="1" applyBorder="1" applyAlignment="1">
      <alignment horizontal="center"/>
    </xf>
    <xf numFmtId="164" fontId="11" fillId="11" borderId="6" xfId="2" applyNumberFormat="1" applyFill="1" applyBorder="1" applyAlignment="1">
      <alignment horizontal="center"/>
    </xf>
    <xf numFmtId="164" fontId="11" fillId="11" borderId="34" xfId="2" applyNumberFormat="1" applyFill="1" applyBorder="1" applyAlignment="1">
      <alignment horizontal="center"/>
    </xf>
    <xf numFmtId="164" fontId="29" fillId="11" borderId="34" xfId="2" applyNumberFormat="1" applyFont="1" applyFill="1" applyBorder="1" applyAlignment="1">
      <alignment horizontal="center"/>
    </xf>
    <xf numFmtId="9" fontId="11" fillId="11" borderId="6" xfId="2" applyNumberFormat="1" applyFill="1" applyBorder="1" applyAlignment="1">
      <alignment horizontal="center"/>
    </xf>
    <xf numFmtId="164" fontId="29" fillId="11" borderId="45" xfId="2" applyNumberFormat="1" applyFont="1" applyFill="1" applyBorder="1" applyAlignment="1">
      <alignment horizontal="center"/>
    </xf>
    <xf numFmtId="164" fontId="11" fillId="11" borderId="33" xfId="2" applyNumberFormat="1" applyFill="1" applyBorder="1" applyAlignment="1">
      <alignment horizontal="center"/>
    </xf>
    <xf numFmtId="0" fontId="29" fillId="12" borderId="19" xfId="2" applyFont="1" applyFill="1" applyBorder="1" applyAlignment="1">
      <alignment horizontal="center"/>
    </xf>
    <xf numFmtId="0" fontId="29" fillId="12" borderId="43" xfId="2" applyFont="1" applyFill="1" applyBorder="1" applyAlignment="1">
      <alignment horizontal="center"/>
    </xf>
    <xf numFmtId="0" fontId="29" fillId="12" borderId="29" xfId="2" applyFont="1" applyFill="1" applyBorder="1" applyAlignment="1">
      <alignment horizontal="center"/>
    </xf>
    <xf numFmtId="0" fontId="29" fillId="12" borderId="46" xfId="2" applyFont="1" applyFill="1" applyBorder="1" applyAlignment="1">
      <alignment horizontal="center"/>
    </xf>
    <xf numFmtId="0" fontId="29" fillId="12" borderId="1" xfId="2" applyFont="1" applyFill="1" applyBorder="1" applyAlignment="1">
      <alignment horizontal="center"/>
    </xf>
    <xf numFmtId="0" fontId="29" fillId="12" borderId="31" xfId="2" applyFont="1" applyFill="1" applyBorder="1" applyAlignment="1">
      <alignment horizontal="center"/>
    </xf>
    <xf numFmtId="4" fontId="12" fillId="0" borderId="1" xfId="0" applyNumberFormat="1" applyFont="1" applyFill="1" applyBorder="1" applyProtection="1"/>
    <xf numFmtId="4" fontId="12" fillId="0" borderId="13" xfId="0" applyNumberFormat="1" applyFont="1" applyFill="1" applyBorder="1" applyProtection="1"/>
    <xf numFmtId="0" fontId="33" fillId="0" borderId="5" xfId="0" applyFont="1" applyBorder="1" applyAlignment="1" applyProtection="1">
      <alignment horizontal="center"/>
    </xf>
    <xf numFmtId="0" fontId="33" fillId="0" borderId="3" xfId="0" applyFont="1" applyBorder="1" applyAlignment="1" applyProtection="1">
      <alignment horizontal="center"/>
    </xf>
    <xf numFmtId="0" fontId="34" fillId="8" borderId="3" xfId="0" applyFont="1" applyFill="1" applyBorder="1" applyAlignment="1" applyProtection="1">
      <alignment horizontal="right"/>
    </xf>
    <xf numFmtId="0" fontId="34" fillId="9" borderId="3" xfId="0" applyFont="1" applyFill="1" applyBorder="1" applyAlignment="1" applyProtection="1">
      <alignment horizontal="right"/>
    </xf>
    <xf numFmtId="4" fontId="34" fillId="0" borderId="3" xfId="0" applyNumberFormat="1" applyFont="1" applyBorder="1" applyProtection="1"/>
    <xf numFmtId="4" fontId="34" fillId="0" borderId="15" xfId="0" applyNumberFormat="1" applyFont="1" applyBorder="1" applyProtection="1"/>
    <xf numFmtId="4" fontId="34" fillId="0" borderId="17" xfId="0" applyNumberFormat="1" applyFont="1" applyBorder="1" applyProtection="1"/>
    <xf numFmtId="4" fontId="34" fillId="0" borderId="10" xfId="0" applyNumberFormat="1" applyFont="1" applyBorder="1" applyProtection="1"/>
    <xf numFmtId="4" fontId="34" fillId="0" borderId="27" xfId="0" applyNumberFormat="1" applyFont="1" applyBorder="1" applyProtection="1"/>
    <xf numFmtId="4" fontId="34" fillId="0" borderId="1" xfId="0" applyNumberFormat="1" applyFont="1" applyBorder="1" applyProtection="1"/>
    <xf numFmtId="0" fontId="33" fillId="0" borderId="26" xfId="0" applyFont="1" applyBorder="1" applyAlignment="1" applyProtection="1">
      <alignment horizontal="center"/>
    </xf>
    <xf numFmtId="4" fontId="33" fillId="0" borderId="1" xfId="0" applyNumberFormat="1" applyFont="1" applyFill="1" applyBorder="1" applyProtection="1"/>
    <xf numFmtId="0" fontId="15" fillId="0" borderId="2" xfId="0" applyFont="1" applyBorder="1" applyProtection="1"/>
    <xf numFmtId="0" fontId="12" fillId="15" borderId="7" xfId="0" applyFont="1" applyFill="1" applyBorder="1" applyAlignment="1" applyProtection="1">
      <alignment vertical="center"/>
    </xf>
    <xf numFmtId="0" fontId="12" fillId="0" borderId="3" xfId="0" applyFont="1" applyBorder="1" applyAlignment="1" applyProtection="1">
      <alignment horizontal="center" vertical="center"/>
    </xf>
    <xf numFmtId="0" fontId="12" fillId="0" borderId="1" xfId="0" applyFont="1" applyBorder="1" applyAlignment="1" applyProtection="1">
      <alignment horizontal="center" vertical="center"/>
    </xf>
    <xf numFmtId="0" fontId="12" fillId="0" borderId="2" xfId="0" applyFont="1" applyBorder="1" applyAlignment="1" applyProtection="1">
      <alignment horizontal="center" vertical="center"/>
    </xf>
    <xf numFmtId="0" fontId="30" fillId="15" borderId="3" xfId="0" applyFont="1" applyFill="1" applyBorder="1" applyAlignment="1" applyProtection="1">
      <alignment horizontal="center" vertical="center"/>
    </xf>
    <xf numFmtId="0" fontId="12" fillId="15" borderId="1" xfId="0" applyFont="1" applyFill="1" applyBorder="1" applyAlignment="1" applyProtection="1">
      <alignment horizontal="center" vertical="center"/>
    </xf>
    <xf numFmtId="0" fontId="12" fillId="15" borderId="2" xfId="0" applyFont="1" applyFill="1" applyBorder="1" applyAlignment="1" applyProtection="1">
      <alignment horizontal="center" vertical="center"/>
    </xf>
    <xf numFmtId="0" fontId="12" fillId="15" borderId="2" xfId="0" applyFont="1" applyFill="1" applyBorder="1" applyAlignment="1" applyProtection="1">
      <alignment vertical="center"/>
    </xf>
    <xf numFmtId="0" fontId="12" fillId="15" borderId="3" xfId="0" applyFont="1" applyFill="1" applyBorder="1" applyAlignment="1" applyProtection="1">
      <alignment horizontal="center" vertical="center"/>
    </xf>
    <xf numFmtId="4" fontId="31" fillId="0" borderId="0" xfId="0" applyNumberFormat="1" applyFont="1" applyFill="1" applyBorder="1" applyProtection="1"/>
    <xf numFmtId="4" fontId="34" fillId="0" borderId="0" xfId="0" applyNumberFormat="1" applyFont="1" applyBorder="1" applyProtection="1"/>
    <xf numFmtId="0" fontId="0" fillId="0" borderId="0" xfId="0" applyFill="1" applyBorder="1"/>
    <xf numFmtId="4" fontId="15" fillId="0" borderId="0" xfId="0" applyNumberFormat="1" applyFont="1" applyFill="1" applyBorder="1" applyAlignment="1" applyProtection="1">
      <alignment horizontal="center"/>
    </xf>
    <xf numFmtId="4" fontId="34" fillId="0" borderId="36" xfId="0" applyNumberFormat="1" applyFont="1" applyBorder="1" applyProtection="1"/>
    <xf numFmtId="0" fontId="0" fillId="10" borderId="37" xfId="0" applyFill="1" applyBorder="1"/>
    <xf numFmtId="0" fontId="0" fillId="10" borderId="52" xfId="0" applyFill="1" applyBorder="1"/>
    <xf numFmtId="0" fontId="0" fillId="10" borderId="53" xfId="0" applyFill="1" applyBorder="1"/>
    <xf numFmtId="0" fontId="0" fillId="10" borderId="47" xfId="0" applyFill="1" applyBorder="1"/>
    <xf numFmtId="0" fontId="0" fillId="10" borderId="0" xfId="0" applyFill="1" applyBorder="1"/>
    <xf numFmtId="0" fontId="0" fillId="10" borderId="48" xfId="0" applyFill="1" applyBorder="1"/>
    <xf numFmtId="0" fontId="12" fillId="10" borderId="0" xfId="0" applyFont="1" applyFill="1" applyBorder="1"/>
    <xf numFmtId="0" fontId="12" fillId="10" borderId="48" xfId="0" applyFont="1" applyFill="1" applyBorder="1"/>
    <xf numFmtId="0" fontId="0" fillId="10" borderId="36" xfId="0" applyFill="1" applyBorder="1"/>
    <xf numFmtId="0" fontId="0" fillId="10" borderId="45" xfId="0" applyFill="1" applyBorder="1"/>
    <xf numFmtId="0" fontId="0" fillId="10" borderId="44" xfId="0" applyFill="1" applyBorder="1"/>
    <xf numFmtId="0" fontId="15" fillId="10" borderId="36" xfId="0" applyFont="1" applyFill="1" applyBorder="1" applyProtection="1"/>
    <xf numFmtId="4" fontId="31" fillId="10" borderId="36" xfId="0" applyNumberFormat="1" applyFont="1" applyFill="1" applyBorder="1" applyProtection="1"/>
    <xf numFmtId="4" fontId="15" fillId="10" borderId="36" xfId="0" applyNumberFormat="1" applyFont="1" applyFill="1" applyBorder="1" applyAlignment="1" applyProtection="1">
      <alignment horizontal="center"/>
    </xf>
    <xf numFmtId="0" fontId="12" fillId="10" borderId="47" xfId="0" applyFont="1" applyFill="1" applyBorder="1"/>
    <xf numFmtId="0" fontId="15" fillId="10" borderId="47" xfId="0" applyFont="1" applyFill="1" applyBorder="1"/>
    <xf numFmtId="0" fontId="0" fillId="10" borderId="47" xfId="0" applyFill="1" applyBorder="1" applyProtection="1"/>
    <xf numFmtId="0" fontId="0" fillId="10" borderId="0" xfId="0" applyFill="1" applyBorder="1" applyAlignment="1" applyProtection="1"/>
    <xf numFmtId="0" fontId="0" fillId="10" borderId="48" xfId="0" applyFill="1" applyBorder="1" applyAlignment="1" applyProtection="1"/>
    <xf numFmtId="0" fontId="15" fillId="0" borderId="2" xfId="0" applyFont="1" applyFill="1" applyBorder="1" applyAlignment="1" applyProtection="1">
      <alignment vertical="center"/>
    </xf>
    <xf numFmtId="0" fontId="15" fillId="0" borderId="9" xfId="0" applyFont="1" applyFill="1" applyBorder="1" applyAlignment="1" applyProtection="1">
      <alignment vertical="center"/>
    </xf>
    <xf numFmtId="0" fontId="15" fillId="0" borderId="2" xfId="0" applyFont="1" applyBorder="1" applyAlignment="1" applyProtection="1">
      <alignment vertical="center"/>
    </xf>
    <xf numFmtId="0" fontId="15" fillId="0" borderId="40" xfId="0" applyFont="1" applyBorder="1" applyAlignment="1">
      <alignment vertical="center" wrapText="1"/>
    </xf>
    <xf numFmtId="0" fontId="15" fillId="0" borderId="40" xfId="0" applyFont="1" applyBorder="1" applyAlignment="1" applyProtection="1">
      <alignment vertical="center" wrapText="1"/>
    </xf>
    <xf numFmtId="4" fontId="12" fillId="0" borderId="1" xfId="0" applyNumberFormat="1" applyFont="1" applyFill="1" applyBorder="1" applyAlignment="1" applyProtection="1">
      <alignment vertical="center"/>
    </xf>
    <xf numFmtId="4" fontId="0" fillId="0" borderId="1" xfId="0" applyNumberFormat="1" applyBorder="1" applyAlignment="1" applyProtection="1">
      <alignment vertical="center"/>
    </xf>
    <xf numFmtId="4" fontId="0" fillId="0" borderId="2" xfId="0" applyNumberFormat="1" applyBorder="1" applyAlignment="1" applyProtection="1">
      <alignment vertical="center"/>
    </xf>
    <xf numFmtId="4" fontId="12" fillId="0" borderId="8" xfId="0" applyNumberFormat="1" applyFont="1" applyFill="1" applyBorder="1" applyAlignment="1" applyProtection="1">
      <alignment vertical="center"/>
    </xf>
    <xf numFmtId="4" fontId="0" fillId="0" borderId="8" xfId="0" applyNumberFormat="1" applyBorder="1" applyAlignment="1" applyProtection="1">
      <alignment vertical="center"/>
    </xf>
    <xf numFmtId="0" fontId="15" fillId="0" borderId="14" xfId="0" applyFont="1" applyFill="1" applyBorder="1" applyProtection="1"/>
    <xf numFmtId="0" fontId="12" fillId="0" borderId="0" xfId="0" applyFont="1" applyFill="1" applyBorder="1"/>
    <xf numFmtId="0" fontId="15" fillId="0" borderId="0" xfId="0" applyFont="1" applyFill="1" applyBorder="1" applyAlignment="1" applyProtection="1">
      <alignment wrapText="1"/>
    </xf>
    <xf numFmtId="0" fontId="0" fillId="0" borderId="0" xfId="0" applyFill="1" applyBorder="1" applyAlignment="1" applyProtection="1">
      <alignment vertical="center"/>
    </xf>
    <xf numFmtId="0" fontId="12" fillId="0" borderId="0" xfId="0" applyFont="1" applyFill="1" applyBorder="1" applyAlignment="1" applyProtection="1">
      <alignment vertical="center"/>
    </xf>
    <xf numFmtId="0" fontId="30" fillId="15" borderId="5" xfId="0" applyFont="1" applyFill="1" applyBorder="1" applyAlignment="1" applyProtection="1">
      <alignment horizontal="center" vertical="center"/>
    </xf>
    <xf numFmtId="0" fontId="12" fillId="15" borderId="27" xfId="0" applyFont="1" applyFill="1" applyBorder="1" applyAlignment="1" applyProtection="1">
      <alignment horizontal="center" vertical="center"/>
    </xf>
    <xf numFmtId="0" fontId="12" fillId="0" borderId="40" xfId="0" applyFont="1" applyBorder="1" applyAlignment="1" applyProtection="1">
      <alignment vertical="center"/>
    </xf>
    <xf numFmtId="0" fontId="12" fillId="15" borderId="40" xfId="0" applyFont="1" applyFill="1" applyBorder="1" applyAlignment="1" applyProtection="1">
      <alignment vertical="center"/>
    </xf>
    <xf numFmtId="0" fontId="15" fillId="0" borderId="40" xfId="0" applyFont="1" applyFill="1" applyBorder="1" applyAlignment="1" applyProtection="1">
      <alignment vertical="center" wrapText="1"/>
    </xf>
    <xf numFmtId="0" fontId="15" fillId="0" borderId="16" xfId="0" applyFont="1" applyFill="1" applyBorder="1" applyAlignment="1">
      <alignment vertical="center" wrapText="1"/>
    </xf>
    <xf numFmtId="0" fontId="30" fillId="15" borderId="27" xfId="0" applyFont="1" applyFill="1" applyBorder="1" applyAlignment="1" applyProtection="1">
      <alignment horizontal="center" vertical="center"/>
    </xf>
    <xf numFmtId="0" fontId="15" fillId="8" borderId="27" xfId="0" applyFont="1" applyFill="1" applyBorder="1" applyAlignment="1" applyProtection="1">
      <alignment horizontal="right" vertical="center"/>
    </xf>
    <xf numFmtId="4" fontId="0" fillId="0" borderId="1" xfId="0" applyNumberFormat="1" applyFill="1" applyBorder="1" applyAlignment="1" applyProtection="1">
      <alignment vertical="center"/>
    </xf>
    <xf numFmtId="0" fontId="15" fillId="9" borderId="27" xfId="0" applyFont="1" applyFill="1" applyBorder="1" applyAlignment="1" applyProtection="1">
      <alignment horizontal="right" vertical="center"/>
    </xf>
    <xf numFmtId="4" fontId="31" fillId="0" borderId="27" xfId="0" applyNumberFormat="1" applyFont="1" applyFill="1" applyBorder="1" applyAlignment="1" applyProtection="1">
      <alignment vertical="center"/>
    </xf>
    <xf numFmtId="4" fontId="0" fillId="0" borderId="13" xfId="0" applyNumberFormat="1" applyBorder="1" applyAlignment="1" applyProtection="1">
      <alignment vertical="center"/>
    </xf>
    <xf numFmtId="4" fontId="0" fillId="0" borderId="14" xfId="0" applyNumberFormat="1" applyBorder="1" applyAlignment="1" applyProtection="1">
      <alignment vertical="center"/>
    </xf>
    <xf numFmtId="4" fontId="31" fillId="0" borderId="17" xfId="0" applyNumberFormat="1" applyFont="1" applyFill="1" applyBorder="1" applyAlignment="1" applyProtection="1">
      <alignment vertical="center"/>
    </xf>
    <xf numFmtId="0" fontId="15" fillId="8" borderId="3" xfId="0" applyFont="1" applyFill="1" applyBorder="1" applyAlignment="1" applyProtection="1">
      <alignment horizontal="right" vertical="center"/>
    </xf>
    <xf numFmtId="0" fontId="15" fillId="9" borderId="3" xfId="0" applyFont="1" applyFill="1" applyBorder="1" applyAlignment="1" applyProtection="1">
      <alignment horizontal="right" vertical="center"/>
    </xf>
    <xf numFmtId="4" fontId="31" fillId="0" borderId="3" xfId="0" applyNumberFormat="1" applyFont="1" applyBorder="1" applyAlignment="1" applyProtection="1">
      <alignment vertical="center"/>
    </xf>
    <xf numFmtId="4" fontId="31" fillId="0" borderId="27" xfId="0" applyNumberFormat="1" applyFont="1" applyBorder="1" applyAlignment="1" applyProtection="1">
      <alignment vertical="center"/>
    </xf>
    <xf numFmtId="4" fontId="32" fillId="0" borderId="27" xfId="0" applyNumberFormat="1" applyFont="1" applyFill="1" applyBorder="1" applyAlignment="1" applyProtection="1">
      <alignment vertical="center"/>
    </xf>
    <xf numFmtId="0" fontId="37" fillId="0" borderId="0" xfId="0" applyFont="1"/>
    <xf numFmtId="0" fontId="38" fillId="0" borderId="0" xfId="0" applyFont="1"/>
    <xf numFmtId="0" fontId="25" fillId="0" borderId="0" xfId="0" applyFont="1"/>
    <xf numFmtId="0" fontId="39" fillId="0" borderId="0" xfId="0" applyFont="1"/>
    <xf numFmtId="0" fontId="0" fillId="10" borderId="52" xfId="0" applyFill="1" applyBorder="1" applyProtection="1"/>
    <xf numFmtId="0" fontId="14" fillId="0" borderId="0" xfId="0" applyFont="1"/>
    <xf numFmtId="0" fontId="35" fillId="0" borderId="0" xfId="0" applyFont="1" applyAlignment="1">
      <alignment vertical="top"/>
    </xf>
    <xf numFmtId="0" fontId="12" fillId="0" borderId="0" xfId="0" applyFont="1" applyAlignment="1">
      <alignment vertical="center"/>
    </xf>
    <xf numFmtId="0" fontId="14" fillId="0" borderId="0" xfId="0" applyFont="1" applyAlignment="1" applyProtection="1"/>
    <xf numFmtId="0" fontId="11" fillId="16" borderId="0" xfId="2" applyFill="1"/>
    <xf numFmtId="0" fontId="29" fillId="16" borderId="0" xfId="2" applyFont="1" applyFill="1"/>
    <xf numFmtId="0" fontId="11" fillId="16" borderId="0" xfId="2" applyFill="1"/>
    <xf numFmtId="0" fontId="10" fillId="16" borderId="0" xfId="2" applyFont="1" applyFill="1"/>
    <xf numFmtId="166" fontId="11" fillId="16" borderId="0" xfId="2" applyNumberFormat="1" applyFill="1"/>
    <xf numFmtId="167" fontId="11" fillId="16" borderId="0" xfId="2" applyNumberFormat="1" applyFont="1" applyFill="1" applyBorder="1" applyAlignment="1">
      <alignment horizontal="center"/>
    </xf>
    <xf numFmtId="0" fontId="11" fillId="16" borderId="0" xfId="2" applyFill="1" applyAlignment="1">
      <alignment horizontal="center"/>
    </xf>
    <xf numFmtId="0" fontId="10" fillId="16" borderId="36" xfId="2" applyFont="1" applyFill="1" applyBorder="1" applyAlignment="1">
      <alignment wrapText="1"/>
    </xf>
    <xf numFmtId="0" fontId="11" fillId="16" borderId="19" xfId="2" applyFont="1" applyFill="1" applyBorder="1" applyAlignment="1">
      <alignment horizontal="center" wrapText="1"/>
    </xf>
    <xf numFmtId="0" fontId="11" fillId="16" borderId="32" xfId="2" applyFont="1" applyFill="1" applyBorder="1" applyProtection="1">
      <protection locked="0"/>
    </xf>
    <xf numFmtId="9" fontId="11" fillId="16" borderId="1" xfId="2" applyNumberFormat="1" applyFill="1" applyBorder="1" applyAlignment="1" applyProtection="1">
      <alignment horizontal="center"/>
      <protection locked="0"/>
    </xf>
    <xf numFmtId="168" fontId="11" fillId="16" borderId="1" xfId="2" applyNumberFormat="1" applyFill="1" applyBorder="1" applyAlignment="1" applyProtection="1">
      <alignment horizontal="center"/>
      <protection locked="0"/>
    </xf>
    <xf numFmtId="0" fontId="11" fillId="16" borderId="32" xfId="2" applyFill="1" applyBorder="1" applyProtection="1">
      <protection locked="0"/>
    </xf>
    <xf numFmtId="0" fontId="11" fillId="16" borderId="33" xfId="2" applyFont="1" applyFill="1" applyBorder="1" applyProtection="1">
      <protection locked="0"/>
    </xf>
    <xf numFmtId="9" fontId="11" fillId="16" borderId="6" xfId="2" applyNumberFormat="1" applyFill="1" applyBorder="1" applyAlignment="1" applyProtection="1">
      <alignment horizontal="center"/>
      <protection locked="0"/>
    </xf>
    <xf numFmtId="168" fontId="11" fillId="16" borderId="6" xfId="2" applyNumberFormat="1" applyFill="1" applyBorder="1" applyAlignment="1" applyProtection="1">
      <alignment horizontal="center"/>
      <protection locked="0"/>
    </xf>
    <xf numFmtId="0" fontId="29" fillId="16" borderId="35" xfId="2" applyFont="1" applyFill="1" applyBorder="1"/>
    <xf numFmtId="0" fontId="11" fillId="16" borderId="36" xfId="2" applyFill="1" applyBorder="1" applyProtection="1">
      <protection locked="0"/>
    </xf>
    <xf numFmtId="165" fontId="11" fillId="16" borderId="36" xfId="2" applyNumberFormat="1" applyFill="1" applyBorder="1" applyProtection="1">
      <protection locked="0"/>
    </xf>
    <xf numFmtId="0" fontId="11" fillId="16" borderId="0" xfId="2" applyFont="1" applyFill="1"/>
    <xf numFmtId="165" fontId="11" fillId="16" borderId="0" xfId="2" applyNumberFormat="1" applyFill="1"/>
    <xf numFmtId="0" fontId="11" fillId="16" borderId="36" xfId="2" applyFill="1" applyBorder="1"/>
    <xf numFmtId="0" fontId="11" fillId="16" borderId="39" xfId="2" applyFill="1" applyBorder="1" applyProtection="1">
      <protection locked="0"/>
    </xf>
    <xf numFmtId="167" fontId="11" fillId="16" borderId="1" xfId="2" applyNumberFormat="1" applyFill="1" applyBorder="1" applyAlignment="1" applyProtection="1">
      <alignment horizontal="center"/>
      <protection locked="0"/>
    </xf>
    <xf numFmtId="0" fontId="10" fillId="16" borderId="39" xfId="2" applyFont="1" applyFill="1" applyBorder="1" applyProtection="1">
      <protection locked="0"/>
    </xf>
    <xf numFmtId="0" fontId="11" fillId="16" borderId="0" xfId="2" applyFill="1" applyAlignment="1"/>
    <xf numFmtId="167" fontId="11" fillId="16" borderId="36" xfId="2" applyNumberFormat="1" applyFill="1" applyBorder="1" applyAlignment="1">
      <alignment horizontal="center"/>
    </xf>
    <xf numFmtId="0" fontId="11" fillId="16" borderId="0" xfId="2" applyFill="1" applyAlignment="1">
      <alignment horizontal="left"/>
    </xf>
    <xf numFmtId="0" fontId="10" fillId="16" borderId="0" xfId="2" applyFont="1" applyFill="1" applyAlignment="1"/>
    <xf numFmtId="0" fontId="10" fillId="16" borderId="0" xfId="2" applyFont="1" applyFill="1" applyAlignment="1">
      <alignment horizontal="center"/>
    </xf>
    <xf numFmtId="9" fontId="9" fillId="16" borderId="1" xfId="2" applyNumberFormat="1" applyFont="1" applyFill="1" applyBorder="1" applyAlignment="1" applyProtection="1">
      <alignment horizontal="center"/>
      <protection locked="0"/>
    </xf>
    <xf numFmtId="167" fontId="9" fillId="16" borderId="1" xfId="2" applyNumberFormat="1" applyFont="1" applyFill="1" applyBorder="1" applyAlignment="1" applyProtection="1">
      <alignment horizontal="center"/>
      <protection locked="0"/>
    </xf>
    <xf numFmtId="0" fontId="8" fillId="0" borderId="44" xfId="2" applyFont="1" applyBorder="1"/>
    <xf numFmtId="0" fontId="43" fillId="12" borderId="58" xfId="2" applyFont="1" applyFill="1" applyBorder="1" applyAlignment="1">
      <alignment vertical="center"/>
    </xf>
    <xf numFmtId="0" fontId="43" fillId="12" borderId="58" xfId="2" applyFont="1" applyFill="1" applyBorder="1" applyAlignment="1"/>
    <xf numFmtId="164" fontId="11" fillId="16" borderId="0" xfId="2" applyNumberFormat="1" applyFill="1" applyBorder="1" applyAlignment="1">
      <alignment horizontal="center"/>
    </xf>
    <xf numFmtId="164" fontId="29" fillId="16" borderId="0" xfId="2" applyNumberFormat="1" applyFont="1" applyFill="1" applyBorder="1" applyAlignment="1">
      <alignment horizontal="center"/>
    </xf>
    <xf numFmtId="0" fontId="8" fillId="16" borderId="0" xfId="2" applyFont="1" applyFill="1" applyAlignment="1">
      <alignment horizontal="center"/>
    </xf>
    <xf numFmtId="0" fontId="11" fillId="16" borderId="0" xfId="2" applyFill="1"/>
    <xf numFmtId="0" fontId="44" fillId="15" borderId="60" xfId="2" applyFont="1" applyFill="1" applyBorder="1" applyAlignment="1">
      <alignment vertical="center"/>
    </xf>
    <xf numFmtId="0" fontId="44" fillId="15" borderId="61" xfId="2" applyFont="1" applyFill="1" applyBorder="1" applyAlignment="1"/>
    <xf numFmtId="0" fontId="45" fillId="15" borderId="62" xfId="2" applyFont="1" applyFill="1" applyBorder="1" applyAlignment="1">
      <alignment horizontal="center"/>
    </xf>
    <xf numFmtId="0" fontId="46" fillId="15" borderId="46" xfId="2" applyFont="1" applyFill="1" applyBorder="1" applyAlignment="1">
      <alignment horizontal="center"/>
    </xf>
    <xf numFmtId="0" fontId="46" fillId="15" borderId="19" xfId="2" applyFont="1" applyFill="1" applyBorder="1" applyAlignment="1">
      <alignment horizontal="center"/>
    </xf>
    <xf numFmtId="0" fontId="46" fillId="15" borderId="29" xfId="2" applyFont="1" applyFill="1" applyBorder="1" applyAlignment="1">
      <alignment horizontal="center"/>
    </xf>
    <xf numFmtId="0" fontId="45" fillId="16" borderId="0" xfId="2" applyFont="1" applyFill="1" applyAlignment="1">
      <alignment horizontal="center"/>
    </xf>
    <xf numFmtId="164" fontId="45" fillId="17" borderId="32" xfId="2" applyNumberFormat="1" applyFont="1" applyFill="1" applyBorder="1" applyAlignment="1">
      <alignment horizontal="center"/>
    </xf>
    <xf numFmtId="164" fontId="45" fillId="17" borderId="1" xfId="2" applyNumberFormat="1" applyFont="1" applyFill="1" applyBorder="1" applyAlignment="1">
      <alignment horizontal="center"/>
    </xf>
    <xf numFmtId="164" fontId="46" fillId="17" borderId="31" xfId="2" applyNumberFormat="1" applyFont="1" applyFill="1" applyBorder="1" applyAlignment="1">
      <alignment horizontal="center"/>
    </xf>
    <xf numFmtId="164" fontId="45" fillId="16" borderId="30" xfId="2" applyNumberFormat="1" applyFont="1" applyFill="1" applyBorder="1" applyAlignment="1" applyProtection="1">
      <alignment horizontal="center"/>
      <protection locked="0"/>
    </xf>
    <xf numFmtId="164" fontId="45" fillId="16" borderId="8" xfId="2" applyNumberFormat="1" applyFont="1" applyFill="1" applyBorder="1" applyAlignment="1" applyProtection="1">
      <alignment horizontal="center"/>
      <protection locked="0"/>
    </xf>
    <xf numFmtId="0" fontId="46" fillId="16" borderId="0" xfId="2" applyFont="1" applyFill="1" applyAlignment="1">
      <alignment horizontal="center"/>
    </xf>
    <xf numFmtId="164" fontId="45" fillId="16" borderId="35" xfId="2" applyNumberFormat="1" applyFont="1" applyFill="1" applyBorder="1" applyAlignment="1" applyProtection="1">
      <alignment horizontal="center"/>
      <protection locked="0"/>
    </xf>
    <xf numFmtId="164" fontId="45" fillId="16" borderId="21" xfId="2" applyNumberFormat="1" applyFont="1" applyFill="1" applyBorder="1" applyAlignment="1" applyProtection="1">
      <alignment horizontal="center"/>
      <protection locked="0"/>
    </xf>
    <xf numFmtId="164" fontId="46" fillId="17" borderId="45" xfId="2" applyNumberFormat="1" applyFont="1" applyFill="1" applyBorder="1" applyAlignment="1">
      <alignment horizontal="center"/>
    </xf>
    <xf numFmtId="0" fontId="45" fillId="16" borderId="0" xfId="2" applyFont="1" applyFill="1"/>
    <xf numFmtId="164" fontId="46" fillId="17" borderId="59" xfId="2" applyNumberFormat="1" applyFont="1" applyFill="1" applyBorder="1" applyAlignment="1">
      <alignment horizontal="center"/>
    </xf>
    <xf numFmtId="0" fontId="7" fillId="16" borderId="29" xfId="2" applyFont="1" applyFill="1" applyBorder="1" applyAlignment="1">
      <alignment horizontal="center" wrapText="1"/>
    </xf>
    <xf numFmtId="0" fontId="7" fillId="16" borderId="0" xfId="2" applyFont="1" applyFill="1"/>
    <xf numFmtId="0" fontId="11" fillId="16" borderId="0" xfId="2" applyFill="1"/>
    <xf numFmtId="0" fontId="6" fillId="16" borderId="0" xfId="2" applyFont="1" applyFill="1"/>
    <xf numFmtId="0" fontId="47" fillId="16" borderId="0" xfId="0" applyFont="1" applyFill="1"/>
    <xf numFmtId="0" fontId="5" fillId="16" borderId="0" xfId="2" applyFont="1" applyFill="1" applyProtection="1">
      <protection locked="0"/>
    </xf>
    <xf numFmtId="0" fontId="11" fillId="16" borderId="0" xfId="2" applyFill="1" applyProtection="1">
      <protection locked="0"/>
    </xf>
    <xf numFmtId="0" fontId="11" fillId="16" borderId="0" xfId="2" applyFill="1"/>
    <xf numFmtId="164" fontId="11" fillId="11" borderId="21" xfId="2" applyNumberFormat="1" applyFill="1" applyBorder="1" applyAlignment="1">
      <alignment horizontal="center"/>
    </xf>
    <xf numFmtId="164" fontId="29" fillId="11" borderId="64" xfId="2" applyNumberFormat="1" applyFont="1" applyFill="1" applyBorder="1" applyAlignment="1">
      <alignment horizontal="center"/>
    </xf>
    <xf numFmtId="167" fontId="9" fillId="16" borderId="6" xfId="2" applyNumberFormat="1" applyFont="1" applyFill="1" applyBorder="1" applyAlignment="1" applyProtection="1">
      <alignment horizontal="center"/>
      <protection locked="0"/>
    </xf>
    <xf numFmtId="0" fontId="3" fillId="16" borderId="0" xfId="2" applyFont="1" applyFill="1"/>
    <xf numFmtId="0" fontId="3" fillId="16" borderId="39" xfId="2" applyFont="1" applyFill="1" applyBorder="1" applyProtection="1">
      <protection locked="0"/>
    </xf>
    <xf numFmtId="0" fontId="3" fillId="16" borderId="33" xfId="2" applyFont="1" applyFill="1" applyBorder="1" applyProtection="1">
      <protection locked="0"/>
    </xf>
    <xf numFmtId="0" fontId="11" fillId="16" borderId="0" xfId="2" applyFill="1"/>
    <xf numFmtId="0" fontId="11" fillId="16" borderId="0" xfId="2" applyFill="1" applyBorder="1"/>
    <xf numFmtId="0" fontId="4" fillId="16" borderId="0" xfId="2" applyFont="1" applyFill="1" applyAlignment="1"/>
    <xf numFmtId="0" fontId="15" fillId="0" borderId="0" xfId="3"/>
    <xf numFmtId="0" fontId="23" fillId="0" borderId="0" xfId="3" applyFont="1" applyBorder="1" applyAlignment="1">
      <alignment horizontal="left"/>
    </xf>
    <xf numFmtId="0" fontId="15" fillId="0" borderId="0" xfId="3" applyAlignment="1">
      <alignment horizontal="left"/>
    </xf>
    <xf numFmtId="0" fontId="23" fillId="0" borderId="0" xfId="3" applyFont="1" applyBorder="1" applyAlignment="1"/>
    <xf numFmtId="0" fontId="18" fillId="0" borderId="0" xfId="3" applyFont="1" applyAlignment="1">
      <alignment horizontal="left"/>
    </xf>
    <xf numFmtId="0" fontId="23" fillId="0" borderId="0" xfId="3" applyFont="1" applyAlignment="1">
      <alignment horizontal="left"/>
    </xf>
    <xf numFmtId="0" fontId="26" fillId="0" borderId="0" xfId="3" applyFont="1" applyAlignment="1">
      <alignment horizontal="left"/>
    </xf>
    <xf numFmtId="0" fontId="15" fillId="0" borderId="0" xfId="3" applyFont="1"/>
    <xf numFmtId="0" fontId="15" fillId="0" borderId="0" xfId="3" applyFont="1" applyProtection="1"/>
    <xf numFmtId="0" fontId="12" fillId="2" borderId="6" xfId="3" applyFont="1" applyFill="1" applyBorder="1"/>
    <xf numFmtId="0" fontId="13" fillId="8" borderId="1" xfId="3" applyFont="1" applyFill="1" applyBorder="1" applyAlignment="1">
      <alignment horizontal="left"/>
    </xf>
    <xf numFmtId="0" fontId="15" fillId="0" borderId="1" xfId="3" applyFont="1" applyBorder="1" applyAlignment="1">
      <alignment horizontal="left" wrapText="1"/>
    </xf>
    <xf numFmtId="0" fontId="15" fillId="0" borderId="12" xfId="3" applyFont="1" applyBorder="1" applyAlignment="1">
      <alignment horizontal="left" vertical="center"/>
    </xf>
    <xf numFmtId="0" fontId="13" fillId="9" borderId="8" xfId="3" applyFont="1" applyFill="1" applyBorder="1" applyAlignment="1">
      <alignment horizontal="left"/>
    </xf>
    <xf numFmtId="0" fontId="15" fillId="0" borderId="8" xfId="3" applyFont="1" applyBorder="1" applyAlignment="1">
      <alignment horizontal="left"/>
    </xf>
    <xf numFmtId="0" fontId="15" fillId="3" borderId="1" xfId="3" applyFill="1" applyBorder="1" applyAlignment="1">
      <alignment horizontal="left" vertical="center"/>
    </xf>
    <xf numFmtId="0" fontId="15" fillId="0" borderId="1" xfId="3" applyBorder="1" applyAlignment="1">
      <alignment horizontal="left" vertical="center" wrapText="1"/>
    </xf>
    <xf numFmtId="0" fontId="15" fillId="0" borderId="1" xfId="3" applyBorder="1" applyAlignment="1">
      <alignment horizontal="left" vertical="center"/>
    </xf>
    <xf numFmtId="0" fontId="15" fillId="0" borderId="0" xfId="3" applyAlignment="1">
      <alignment horizontal="left" vertical="center"/>
    </xf>
    <xf numFmtId="0" fontId="15" fillId="4" borderId="1" xfId="3" applyFill="1" applyBorder="1" applyAlignment="1">
      <alignment horizontal="left" vertical="center"/>
    </xf>
    <xf numFmtId="0" fontId="15" fillId="5" borderId="1" xfId="3" applyFill="1" applyBorder="1" applyAlignment="1">
      <alignment horizontal="left" vertical="center"/>
    </xf>
    <xf numFmtId="0" fontId="15" fillId="6" borderId="6" xfId="3" applyFill="1" applyBorder="1" applyAlignment="1">
      <alignment horizontal="left" vertical="center"/>
    </xf>
    <xf numFmtId="0" fontId="15" fillId="0" borderId="6" xfId="3" applyBorder="1" applyAlignment="1">
      <alignment horizontal="left" vertical="center" wrapText="1"/>
    </xf>
    <xf numFmtId="0" fontId="15" fillId="0" borderId="6" xfId="3" applyBorder="1" applyAlignment="1">
      <alignment horizontal="left" vertical="center"/>
    </xf>
    <xf numFmtId="0" fontId="15" fillId="0" borderId="0" xfId="3" applyAlignment="1">
      <alignment horizontal="left" vertical="center" wrapText="1"/>
    </xf>
    <xf numFmtId="0" fontId="15" fillId="0" borderId="0" xfId="3" applyFill="1" applyBorder="1" applyAlignment="1">
      <alignment vertical="center"/>
    </xf>
    <xf numFmtId="0" fontId="14" fillId="0" borderId="0" xfId="3" applyFont="1"/>
    <xf numFmtId="0" fontId="2" fillId="16" borderId="0" xfId="2" applyFont="1" applyFill="1" applyAlignment="1">
      <alignment horizontal="left"/>
    </xf>
    <xf numFmtId="0" fontId="15" fillId="0" borderId="1" xfId="3" applyBorder="1" applyProtection="1"/>
    <xf numFmtId="0" fontId="9" fillId="16" borderId="40" xfId="2" applyFont="1" applyFill="1" applyBorder="1" applyAlignment="1" applyProtection="1">
      <protection locked="0"/>
    </xf>
    <xf numFmtId="0" fontId="11" fillId="16" borderId="5" xfId="2" applyFill="1" applyBorder="1" applyAlignment="1" applyProtection="1">
      <protection locked="0"/>
    </xf>
    <xf numFmtId="0" fontId="11" fillId="16" borderId="3" xfId="2" applyFill="1" applyBorder="1" applyAlignment="1" applyProtection="1">
      <protection locked="0"/>
    </xf>
    <xf numFmtId="0" fontId="11" fillId="16" borderId="40" xfId="2" applyFill="1" applyBorder="1" applyAlignment="1" applyProtection="1">
      <alignment horizontal="center"/>
      <protection locked="0"/>
    </xf>
    <xf numFmtId="0" fontId="11" fillId="16" borderId="3" xfId="2" applyFill="1" applyBorder="1" applyAlignment="1" applyProtection="1">
      <alignment horizontal="center"/>
      <protection locked="0"/>
    </xf>
    <xf numFmtId="0" fontId="11" fillId="16" borderId="16" xfId="2" applyFill="1" applyBorder="1" applyAlignment="1" applyProtection="1">
      <alignment horizontal="center"/>
      <protection locked="0"/>
    </xf>
    <xf numFmtId="0" fontId="11" fillId="16" borderId="10" xfId="2" applyFill="1" applyBorder="1" applyAlignment="1" applyProtection="1">
      <alignment horizontal="center"/>
      <protection locked="0"/>
    </xf>
    <xf numFmtId="0" fontId="46" fillId="16" borderId="0" xfId="2" applyFont="1" applyFill="1" applyBorder="1" applyAlignment="1">
      <alignment horizontal="right"/>
    </xf>
    <xf numFmtId="0" fontId="10" fillId="14" borderId="42" xfId="2" applyFont="1" applyFill="1" applyBorder="1"/>
    <xf numFmtId="0" fontId="11" fillId="14" borderId="23" xfId="2" applyFill="1" applyBorder="1"/>
    <xf numFmtId="0" fontId="11" fillId="14" borderId="18" xfId="2" applyFill="1" applyBorder="1"/>
    <xf numFmtId="0" fontId="10" fillId="14" borderId="36" xfId="2" applyFont="1" applyFill="1" applyBorder="1" applyAlignment="1">
      <alignment horizontal="center"/>
    </xf>
    <xf numFmtId="0" fontId="11" fillId="14" borderId="36" xfId="2" applyFill="1" applyBorder="1" applyAlignment="1">
      <alignment horizontal="center"/>
    </xf>
    <xf numFmtId="0" fontId="11" fillId="16" borderId="40" xfId="2" applyFill="1" applyBorder="1" applyAlignment="1" applyProtection="1">
      <protection locked="0"/>
    </xf>
    <xf numFmtId="165" fontId="11" fillId="16" borderId="49" xfId="2" applyNumberFormat="1" applyFill="1" applyBorder="1" applyProtection="1">
      <protection locked="0"/>
    </xf>
    <xf numFmtId="165" fontId="11" fillId="16" borderId="50" xfId="2" applyNumberFormat="1" applyFill="1" applyBorder="1" applyProtection="1">
      <protection locked="0"/>
    </xf>
    <xf numFmtId="165" fontId="11" fillId="16" borderId="51" xfId="2" applyNumberFormat="1" applyFill="1" applyBorder="1" applyProtection="1">
      <protection locked="0"/>
    </xf>
    <xf numFmtId="0" fontId="11" fillId="16" borderId="22" xfId="2" applyFont="1" applyFill="1" applyBorder="1" applyAlignment="1">
      <alignment wrapText="1"/>
    </xf>
    <xf numFmtId="0" fontId="11" fillId="16" borderId="23" xfId="2" applyFont="1" applyFill="1" applyBorder="1" applyAlignment="1">
      <alignment wrapText="1"/>
    </xf>
    <xf numFmtId="0" fontId="11" fillId="16" borderId="18" xfId="2" applyFont="1" applyFill="1" applyBorder="1" applyAlignment="1">
      <alignment wrapText="1"/>
    </xf>
    <xf numFmtId="0" fontId="11" fillId="16" borderId="28" xfId="2" applyFill="1" applyBorder="1" applyAlignment="1"/>
    <xf numFmtId="0" fontId="11" fillId="16" borderId="30" xfId="2" applyFill="1" applyBorder="1" applyAlignment="1"/>
    <xf numFmtId="0" fontId="11" fillId="16" borderId="22" xfId="2" applyFont="1" applyFill="1" applyBorder="1" applyAlignment="1">
      <alignment horizontal="center" vertical="center" wrapText="1"/>
    </xf>
    <xf numFmtId="0" fontId="11" fillId="16" borderId="18" xfId="2" applyFont="1" applyFill="1" applyBorder="1" applyAlignment="1">
      <alignment horizontal="center" vertical="center" wrapText="1"/>
    </xf>
    <xf numFmtId="0" fontId="11" fillId="16" borderId="37" xfId="2" applyFill="1" applyBorder="1" applyAlignment="1"/>
    <xf numFmtId="0" fontId="11" fillId="16" borderId="38" xfId="2" applyFill="1" applyBorder="1" applyAlignment="1"/>
    <xf numFmtId="0" fontId="11" fillId="16" borderId="22" xfId="2" applyFont="1" applyFill="1" applyBorder="1" applyAlignment="1">
      <alignment horizontal="center" wrapText="1"/>
    </xf>
    <xf numFmtId="0" fontId="11" fillId="16" borderId="23" xfId="2" applyFont="1" applyFill="1" applyBorder="1" applyAlignment="1">
      <alignment horizontal="center" wrapText="1"/>
    </xf>
    <xf numFmtId="0" fontId="11" fillId="16" borderId="18" xfId="2" applyFont="1" applyFill="1" applyBorder="1" applyAlignment="1">
      <alignment horizontal="center" wrapText="1"/>
    </xf>
    <xf numFmtId="0" fontId="10" fillId="14" borderId="0" xfId="2" applyFont="1" applyFill="1" applyBorder="1" applyAlignment="1"/>
    <xf numFmtId="0" fontId="10" fillId="14" borderId="63" xfId="2" applyFont="1" applyFill="1" applyBorder="1" applyAlignment="1"/>
    <xf numFmtId="0" fontId="9" fillId="16" borderId="22" xfId="2" applyFont="1" applyFill="1" applyBorder="1" applyAlignment="1">
      <alignment horizontal="center" wrapText="1"/>
    </xf>
    <xf numFmtId="0" fontId="29" fillId="12" borderId="40" xfId="2" applyFont="1" applyFill="1" applyBorder="1" applyAlignment="1"/>
    <xf numFmtId="0" fontId="29" fillId="12" borderId="5" xfId="2" applyFont="1" applyFill="1" applyBorder="1" applyAlignment="1"/>
    <xf numFmtId="0" fontId="29" fillId="12" borderId="3" xfId="2" applyFont="1" applyFill="1" applyBorder="1" applyAlignment="1"/>
    <xf numFmtId="0" fontId="29" fillId="12" borderId="40" xfId="2" applyFont="1" applyFill="1" applyBorder="1" applyAlignment="1">
      <alignment horizontal="center"/>
    </xf>
    <xf numFmtId="0" fontId="29" fillId="12" borderId="3" xfId="2" applyFont="1" applyFill="1" applyBorder="1" applyAlignment="1">
      <alignment horizontal="center"/>
    </xf>
    <xf numFmtId="0" fontId="16" fillId="0" borderId="24" xfId="0" applyFont="1" applyBorder="1" applyProtection="1"/>
    <xf numFmtId="4" fontId="15" fillId="13" borderId="54" xfId="0" applyNumberFormat="1" applyFont="1" applyFill="1" applyBorder="1" applyAlignment="1" applyProtection="1">
      <alignment horizontal="center" vertical="center" wrapText="1"/>
    </xf>
    <xf numFmtId="4" fontId="15" fillId="13" borderId="55" xfId="0" applyNumberFormat="1" applyFont="1" applyFill="1" applyBorder="1" applyAlignment="1" applyProtection="1">
      <alignment horizontal="center" vertical="center" wrapText="1"/>
    </xf>
    <xf numFmtId="4" fontId="15" fillId="13" borderId="56" xfId="0" applyNumberFormat="1" applyFont="1" applyFill="1" applyBorder="1" applyAlignment="1" applyProtection="1">
      <alignment horizontal="center" vertical="center" wrapText="1"/>
    </xf>
    <xf numFmtId="0" fontId="14" fillId="0" borderId="0" xfId="0" applyFont="1" applyProtection="1"/>
    <xf numFmtId="0" fontId="15" fillId="0" borderId="26"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4" xfId="0" applyFont="1" applyBorder="1" applyAlignment="1" applyProtection="1">
      <alignment horizontal="center" vertical="center"/>
    </xf>
    <xf numFmtId="0" fontId="21" fillId="0" borderId="0" xfId="0" applyFont="1" applyFill="1" applyBorder="1" applyAlignment="1" applyProtection="1">
      <alignment horizontal="center"/>
    </xf>
    <xf numFmtId="0" fontId="19" fillId="0" borderId="0" xfId="0" applyFont="1" applyFill="1" applyBorder="1" applyAlignment="1" applyProtection="1">
      <alignment horizontal="center"/>
    </xf>
    <xf numFmtId="0" fontId="12" fillId="0" borderId="26" xfId="0" applyFont="1" applyBorder="1" applyAlignment="1" applyProtection="1">
      <alignment horizontal="center" vertical="center"/>
    </xf>
    <xf numFmtId="4" fontId="15" fillId="13" borderId="16" xfId="0" applyNumberFormat="1" applyFont="1" applyFill="1" applyBorder="1" applyAlignment="1" applyProtection="1">
      <alignment horizontal="center" vertical="center" wrapText="1"/>
    </xf>
    <xf numFmtId="4" fontId="15" fillId="13" borderId="41" xfId="0" applyNumberFormat="1" applyFont="1" applyFill="1" applyBorder="1" applyAlignment="1" applyProtection="1">
      <alignment horizontal="center" vertical="center" wrapText="1"/>
    </xf>
    <xf numFmtId="4" fontId="15" fillId="13" borderId="57" xfId="0" applyNumberFormat="1" applyFont="1" applyFill="1" applyBorder="1" applyAlignment="1" applyProtection="1">
      <alignment horizontal="center" vertical="center" wrapText="1"/>
    </xf>
    <xf numFmtId="0" fontId="15" fillId="10" borderId="25" xfId="0" applyFont="1" applyFill="1" applyBorder="1" applyAlignment="1" applyProtection="1">
      <alignment vertical="center" wrapText="1"/>
    </xf>
    <xf numFmtId="0" fontId="15" fillId="10" borderId="0" xfId="0" applyFont="1" applyFill="1" applyBorder="1" applyAlignment="1" applyProtection="1">
      <alignment vertical="center" wrapText="1"/>
    </xf>
    <xf numFmtId="0" fontId="15" fillId="10" borderId="48" xfId="0" applyFont="1" applyFill="1" applyBorder="1" applyAlignment="1" applyProtection="1">
      <alignment vertical="center" wrapText="1"/>
    </xf>
    <xf numFmtId="4" fontId="15" fillId="13" borderId="40" xfId="0" applyNumberFormat="1" applyFont="1" applyFill="1" applyBorder="1" applyAlignment="1" applyProtection="1">
      <alignment horizontal="center" vertical="center" wrapText="1"/>
    </xf>
    <xf numFmtId="4" fontId="15" fillId="13" borderId="5" xfId="0" applyNumberFormat="1" applyFont="1" applyFill="1" applyBorder="1" applyAlignment="1" applyProtection="1">
      <alignment horizontal="center" vertical="center" wrapText="1"/>
    </xf>
    <xf numFmtId="4" fontId="15" fillId="13" borderId="4" xfId="0" applyNumberFormat="1" applyFont="1" applyFill="1" applyBorder="1" applyAlignment="1" applyProtection="1">
      <alignment horizontal="center" vertical="center" wrapText="1"/>
    </xf>
    <xf numFmtId="0" fontId="16" fillId="10" borderId="23" xfId="0" applyFont="1" applyFill="1" applyBorder="1" applyProtection="1"/>
    <xf numFmtId="0" fontId="16" fillId="0" borderId="24" xfId="0" applyFont="1" applyFill="1" applyBorder="1" applyProtection="1"/>
    <xf numFmtId="0" fontId="15" fillId="0" borderId="0" xfId="0" applyFont="1" applyProtection="1"/>
    <xf numFmtId="0" fontId="12" fillId="0" borderId="0" xfId="0" applyFont="1" applyAlignment="1" applyProtection="1">
      <alignment vertical="center" wrapText="1"/>
    </xf>
    <xf numFmtId="0" fontId="17" fillId="0" borderId="0" xfId="0" applyFont="1" applyAlignment="1">
      <alignment vertical="center" wrapText="1"/>
    </xf>
    <xf numFmtId="0" fontId="12" fillId="0" borderId="0" xfId="0" applyFont="1" applyAlignment="1">
      <alignment vertical="center"/>
    </xf>
    <xf numFmtId="0" fontId="17" fillId="0" borderId="0" xfId="0" applyFont="1" applyAlignment="1">
      <alignment wrapText="1"/>
    </xf>
    <xf numFmtId="0" fontId="15" fillId="0" borderId="0" xfId="0" applyFont="1" applyAlignment="1" applyProtection="1">
      <alignment wrapText="1"/>
    </xf>
    <xf numFmtId="0" fontId="15" fillId="0" borderId="25" xfId="0" applyFont="1" applyBorder="1" applyAlignment="1" applyProtection="1">
      <alignment vertical="center" wrapText="1"/>
    </xf>
    <xf numFmtId="0" fontId="15" fillId="0" borderId="0" xfId="0" applyFont="1" applyBorder="1" applyAlignment="1" applyProtection="1">
      <alignment vertical="center" wrapText="1"/>
    </xf>
    <xf numFmtId="0" fontId="15" fillId="0" borderId="25" xfId="0" applyFont="1" applyFill="1" applyBorder="1" applyAlignment="1" applyProtection="1">
      <alignment vertical="center"/>
    </xf>
    <xf numFmtId="0" fontId="15" fillId="0" borderId="0" xfId="0" applyFont="1" applyFill="1" applyBorder="1" applyAlignment="1" applyProtection="1">
      <alignment vertical="center"/>
    </xf>
    <xf numFmtId="0" fontId="12" fillId="0" borderId="25" xfId="0" applyFont="1" applyBorder="1" applyAlignment="1" applyProtection="1">
      <alignment vertical="center" wrapText="1"/>
    </xf>
    <xf numFmtId="0" fontId="12" fillId="0" borderId="0" xfId="0" applyFont="1" applyBorder="1" applyAlignment="1" applyProtection="1">
      <alignment vertical="center" wrapText="1"/>
    </xf>
    <xf numFmtId="0" fontId="14" fillId="0" borderId="0" xfId="0" applyFont="1" applyAlignment="1" applyProtection="1"/>
    <xf numFmtId="0" fontId="12" fillId="2" borderId="16" xfId="3" applyFont="1" applyFill="1" applyBorder="1" applyAlignment="1">
      <alignment horizontal="left"/>
    </xf>
    <xf numFmtId="0" fontId="12" fillId="2" borderId="10" xfId="3" applyFont="1" applyFill="1" applyBorder="1" applyAlignment="1">
      <alignment horizontal="left"/>
    </xf>
    <xf numFmtId="0" fontId="13" fillId="0" borderId="11" xfId="3" applyFont="1" applyBorder="1" applyAlignment="1">
      <alignment horizontal="left"/>
    </xf>
    <xf numFmtId="0" fontId="13" fillId="0" borderId="24" xfId="3" applyFont="1" applyBorder="1" applyAlignment="1">
      <alignment horizontal="left"/>
    </xf>
    <xf numFmtId="0" fontId="13" fillId="0" borderId="12" xfId="3" applyFont="1" applyBorder="1" applyAlignment="1">
      <alignment horizontal="left"/>
    </xf>
    <xf numFmtId="0" fontId="27" fillId="0" borderId="25" xfId="3" applyFont="1" applyBorder="1" applyAlignment="1">
      <alignment horizontal="left" vertical="center" wrapText="1"/>
    </xf>
    <xf numFmtId="0" fontId="15" fillId="0" borderId="0" xfId="3" applyAlignment="1">
      <alignment horizontal="left" vertical="center" wrapText="1"/>
    </xf>
    <xf numFmtId="0" fontId="13" fillId="0" borderId="22" xfId="3" applyFont="1" applyBorder="1" applyAlignment="1">
      <alignment horizontal="left" vertical="center" wrapText="1"/>
    </xf>
    <xf numFmtId="0" fontId="13" fillId="0" borderId="23" xfId="3" applyFont="1" applyBorder="1" applyAlignment="1">
      <alignment horizontal="left" vertical="center" wrapText="1"/>
    </xf>
    <xf numFmtId="0" fontId="13" fillId="0" borderId="18" xfId="3" applyFont="1" applyBorder="1" applyAlignment="1">
      <alignment horizontal="left" vertical="center" wrapText="1"/>
    </xf>
    <xf numFmtId="0" fontId="15" fillId="7" borderId="13" xfId="3" applyFill="1" applyBorder="1" applyAlignment="1">
      <alignment horizontal="center" vertical="center"/>
    </xf>
    <xf numFmtId="0" fontId="15" fillId="7" borderId="20" xfId="3" applyFill="1" applyBorder="1" applyAlignment="1">
      <alignment horizontal="center" vertical="center"/>
    </xf>
    <xf numFmtId="0" fontId="15" fillId="7" borderId="21" xfId="3" applyFill="1" applyBorder="1" applyAlignment="1">
      <alignment horizontal="center" vertical="center"/>
    </xf>
    <xf numFmtId="0" fontId="1" fillId="14" borderId="0" xfId="2" applyFont="1" applyFill="1" applyBorder="1" applyAlignment="1"/>
  </cellXfs>
  <cellStyles count="4">
    <cellStyle name="Hyperlink" xfId="1" builtinId="8"/>
    <cellStyle name="Standard" xfId="0" builtinId="0"/>
    <cellStyle name="Standard 2" xfId="2"/>
    <cellStyle name="Standard 3" xfId="3"/>
  </cellStyles>
  <dxfs count="0"/>
  <tableStyles count="0" defaultTableStyle="TableStyleMedium2" defaultPivotStyle="PivotStyleLight16"/>
  <colors>
    <mruColors>
      <color rgb="FFECF2F8"/>
      <color rgb="FF339966"/>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247650</xdr:colOff>
      <xdr:row>20</xdr:row>
      <xdr:rowOff>161924</xdr:rowOff>
    </xdr:from>
    <xdr:to>
      <xdr:col>8</xdr:col>
      <xdr:colOff>504825</xdr:colOff>
      <xdr:row>21</xdr:row>
      <xdr:rowOff>142874</xdr:rowOff>
    </xdr:to>
    <xdr:sp macro="" textlink="">
      <xdr:nvSpPr>
        <xdr:cNvPr id="4" name="Pfeil nach rechts 3"/>
        <xdr:cNvSpPr/>
      </xdr:nvSpPr>
      <xdr:spPr>
        <a:xfrm flipV="1">
          <a:off x="6534150" y="2543174"/>
          <a:ext cx="257175" cy="142875"/>
        </a:xfrm>
        <a:prstGeom prst="rightArrow">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AT"/>
        </a:p>
      </xdr:txBody>
    </xdr:sp>
    <xdr:clientData/>
  </xdr:twoCellAnchor>
  <xdr:twoCellAnchor>
    <xdr:from>
      <xdr:col>8</xdr:col>
      <xdr:colOff>247650</xdr:colOff>
      <xdr:row>19</xdr:row>
      <xdr:rowOff>161924</xdr:rowOff>
    </xdr:from>
    <xdr:to>
      <xdr:col>8</xdr:col>
      <xdr:colOff>504825</xdr:colOff>
      <xdr:row>20</xdr:row>
      <xdr:rowOff>142874</xdr:rowOff>
    </xdr:to>
    <xdr:sp macro="" textlink="">
      <xdr:nvSpPr>
        <xdr:cNvPr id="5" name="Pfeil nach rechts 4"/>
        <xdr:cNvSpPr/>
      </xdr:nvSpPr>
      <xdr:spPr>
        <a:xfrm flipV="1">
          <a:off x="6534150" y="2381249"/>
          <a:ext cx="257175" cy="142875"/>
        </a:xfrm>
        <a:prstGeom prst="rightArrow">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AT"/>
        </a:p>
      </xdr:txBody>
    </xdr:sp>
    <xdr:clientData/>
  </xdr:twoCellAnchor>
  <xdr:twoCellAnchor>
    <xdr:from>
      <xdr:col>8</xdr:col>
      <xdr:colOff>304800</xdr:colOff>
      <xdr:row>34</xdr:row>
      <xdr:rowOff>9525</xdr:rowOff>
    </xdr:from>
    <xdr:to>
      <xdr:col>8</xdr:col>
      <xdr:colOff>561975</xdr:colOff>
      <xdr:row>34</xdr:row>
      <xdr:rowOff>152400</xdr:rowOff>
    </xdr:to>
    <xdr:sp macro="" textlink="">
      <xdr:nvSpPr>
        <xdr:cNvPr id="8" name="Pfeil nach rechts 7"/>
        <xdr:cNvSpPr/>
      </xdr:nvSpPr>
      <xdr:spPr>
        <a:xfrm flipV="1">
          <a:off x="6591300" y="4476750"/>
          <a:ext cx="257175" cy="142875"/>
        </a:xfrm>
        <a:prstGeom prst="rightArrow">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AT"/>
        </a:p>
      </xdr:txBody>
    </xdr:sp>
    <xdr:clientData/>
  </xdr:twoCellAnchor>
  <xdr:twoCellAnchor>
    <xdr:from>
      <xdr:col>8</xdr:col>
      <xdr:colOff>304800</xdr:colOff>
      <xdr:row>35</xdr:row>
      <xdr:rowOff>9525</xdr:rowOff>
    </xdr:from>
    <xdr:to>
      <xdr:col>8</xdr:col>
      <xdr:colOff>561975</xdr:colOff>
      <xdr:row>35</xdr:row>
      <xdr:rowOff>152400</xdr:rowOff>
    </xdr:to>
    <xdr:sp macro="" textlink="">
      <xdr:nvSpPr>
        <xdr:cNvPr id="9" name="Pfeil nach rechts 8"/>
        <xdr:cNvSpPr/>
      </xdr:nvSpPr>
      <xdr:spPr>
        <a:xfrm flipV="1">
          <a:off x="6591300" y="4638675"/>
          <a:ext cx="257175" cy="142875"/>
        </a:xfrm>
        <a:prstGeom prst="rightArrow">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AT"/>
        </a:p>
      </xdr:txBody>
    </xdr:sp>
    <xdr:clientData/>
  </xdr:twoCellAnchor>
  <xdr:twoCellAnchor>
    <xdr:from>
      <xdr:col>8</xdr:col>
      <xdr:colOff>333375</xdr:colOff>
      <xdr:row>46</xdr:row>
      <xdr:rowOff>9525</xdr:rowOff>
    </xdr:from>
    <xdr:to>
      <xdr:col>8</xdr:col>
      <xdr:colOff>590550</xdr:colOff>
      <xdr:row>46</xdr:row>
      <xdr:rowOff>152400</xdr:rowOff>
    </xdr:to>
    <xdr:sp macro="" textlink="">
      <xdr:nvSpPr>
        <xdr:cNvPr id="14" name="Pfeil nach rechts 13"/>
        <xdr:cNvSpPr/>
      </xdr:nvSpPr>
      <xdr:spPr>
        <a:xfrm flipV="1">
          <a:off x="6619875" y="6553200"/>
          <a:ext cx="257175" cy="142875"/>
        </a:xfrm>
        <a:prstGeom prst="rightArrow">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AT"/>
        </a:p>
      </xdr:txBody>
    </xdr:sp>
    <xdr:clientData/>
  </xdr:twoCellAnchor>
  <xdr:twoCellAnchor>
    <xdr:from>
      <xdr:col>8</xdr:col>
      <xdr:colOff>342900</xdr:colOff>
      <xdr:row>47</xdr:row>
      <xdr:rowOff>28575</xdr:rowOff>
    </xdr:from>
    <xdr:to>
      <xdr:col>8</xdr:col>
      <xdr:colOff>600075</xdr:colOff>
      <xdr:row>48</xdr:row>
      <xdr:rowOff>9525</xdr:rowOff>
    </xdr:to>
    <xdr:sp macro="" textlink="">
      <xdr:nvSpPr>
        <xdr:cNvPr id="15" name="Pfeil nach rechts 14"/>
        <xdr:cNvSpPr/>
      </xdr:nvSpPr>
      <xdr:spPr>
        <a:xfrm flipV="1">
          <a:off x="6629400" y="6734175"/>
          <a:ext cx="257175" cy="142875"/>
        </a:xfrm>
        <a:prstGeom prst="rightArrow">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AT"/>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352425</xdr:colOff>
      <xdr:row>2</xdr:row>
      <xdr:rowOff>76200</xdr:rowOff>
    </xdr:from>
    <xdr:to>
      <xdr:col>11</xdr:col>
      <xdr:colOff>238125</xdr:colOff>
      <xdr:row>4</xdr:row>
      <xdr:rowOff>142875</xdr:rowOff>
    </xdr:to>
    <xdr:pic>
      <xdr:nvPicPr>
        <xdr:cNvPr id="2" name="Picture 1" descr="boko logo klei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58400" y="733425"/>
          <a:ext cx="6477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portal.wko.at/wk/format_detail.wk?angid=1&amp;stid=675660&amp;dstid=686" TargetMode="External"/><Relationship Id="rId1" Type="http://schemas.openxmlformats.org/officeDocument/2006/relationships/hyperlink" Target="http://www.boku.ac.at/kollektivvertrag.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5"/>
  <sheetViews>
    <sheetView showWhiteSpace="0" topLeftCell="A19" zoomScaleNormal="100" zoomScaleSheetLayoutView="100" workbookViewId="0">
      <selection activeCell="C46" sqref="C46"/>
    </sheetView>
  </sheetViews>
  <sheetFormatPr baseColWidth="10" defaultColWidth="9.109375" defaultRowHeight="14.4" x14ac:dyDescent="0.3"/>
  <cols>
    <col min="1" max="1" width="40.5546875" style="49" customWidth="1"/>
    <col min="2" max="3" width="30.6640625" style="49" customWidth="1"/>
    <col min="4" max="5" width="15.6640625" style="49" customWidth="1"/>
    <col min="6" max="6" width="26.44140625" style="49" customWidth="1"/>
    <col min="7" max="9" width="15.6640625" style="49" customWidth="1"/>
    <col min="10" max="10" width="2" style="163" customWidth="1"/>
    <col min="11" max="11" width="8.88671875" style="163" hidden="1" customWidth="1"/>
    <col min="12" max="19" width="9.109375" style="163"/>
    <col min="20" max="26" width="9.109375" style="222"/>
    <col min="27" max="254" width="9.109375" style="49"/>
    <col min="255" max="255" width="25.88671875" style="49" bestFit="1" customWidth="1"/>
    <col min="256" max="256" width="18.109375" style="49" customWidth="1"/>
    <col min="257" max="260" width="8.6640625" style="49" customWidth="1"/>
    <col min="261" max="261" width="20.33203125" style="49" bestFit="1" customWidth="1"/>
    <col min="262" max="265" width="9" style="49" customWidth="1"/>
    <col min="266" max="266" width="14.88671875" style="49" bestFit="1" customWidth="1"/>
    <col min="267" max="267" width="2.33203125" style="49" customWidth="1"/>
    <col min="268" max="510" width="9.109375" style="49"/>
    <col min="511" max="511" width="25.88671875" style="49" bestFit="1" customWidth="1"/>
    <col min="512" max="512" width="18.109375" style="49" customWidth="1"/>
    <col min="513" max="516" width="8.6640625" style="49" customWidth="1"/>
    <col min="517" max="517" width="20.33203125" style="49" bestFit="1" customWidth="1"/>
    <col min="518" max="521" width="9" style="49" customWidth="1"/>
    <col min="522" max="522" width="14.88671875" style="49" bestFit="1" customWidth="1"/>
    <col min="523" max="523" width="2.33203125" style="49" customWidth="1"/>
    <col min="524" max="766" width="9.109375" style="49"/>
    <col min="767" max="767" width="25.88671875" style="49" bestFit="1" customWidth="1"/>
    <col min="768" max="768" width="18.109375" style="49" customWidth="1"/>
    <col min="769" max="772" width="8.6640625" style="49" customWidth="1"/>
    <col min="773" max="773" width="20.33203125" style="49" bestFit="1" customWidth="1"/>
    <col min="774" max="777" width="9" style="49" customWidth="1"/>
    <col min="778" max="778" width="14.88671875" style="49" bestFit="1" customWidth="1"/>
    <col min="779" max="779" width="2.33203125" style="49" customWidth="1"/>
    <col min="780" max="1022" width="9.109375" style="49"/>
    <col min="1023" max="1023" width="25.88671875" style="49" bestFit="1" customWidth="1"/>
    <col min="1024" max="1024" width="18.109375" style="49" customWidth="1"/>
    <col min="1025" max="1028" width="8.6640625" style="49" customWidth="1"/>
    <col min="1029" max="1029" width="20.33203125" style="49" bestFit="1" customWidth="1"/>
    <col min="1030" max="1033" width="9" style="49" customWidth="1"/>
    <col min="1034" max="1034" width="14.88671875" style="49" bestFit="1" customWidth="1"/>
    <col min="1035" max="1035" width="2.33203125" style="49" customWidth="1"/>
    <col min="1036" max="1278" width="9.109375" style="49"/>
    <col min="1279" max="1279" width="25.88671875" style="49" bestFit="1" customWidth="1"/>
    <col min="1280" max="1280" width="18.109375" style="49" customWidth="1"/>
    <col min="1281" max="1284" width="8.6640625" style="49" customWidth="1"/>
    <col min="1285" max="1285" width="20.33203125" style="49" bestFit="1" customWidth="1"/>
    <col min="1286" max="1289" width="9" style="49" customWidth="1"/>
    <col min="1290" max="1290" width="14.88671875" style="49" bestFit="1" customWidth="1"/>
    <col min="1291" max="1291" width="2.33203125" style="49" customWidth="1"/>
    <col min="1292" max="1534" width="9.109375" style="49"/>
    <col min="1535" max="1535" width="25.88671875" style="49" bestFit="1" customWidth="1"/>
    <col min="1536" max="1536" width="18.109375" style="49" customWidth="1"/>
    <col min="1537" max="1540" width="8.6640625" style="49" customWidth="1"/>
    <col min="1541" max="1541" width="20.33203125" style="49" bestFit="1" customWidth="1"/>
    <col min="1542" max="1545" width="9" style="49" customWidth="1"/>
    <col min="1546" max="1546" width="14.88671875" style="49" bestFit="1" customWidth="1"/>
    <col min="1547" max="1547" width="2.33203125" style="49" customWidth="1"/>
    <col min="1548" max="1790" width="9.109375" style="49"/>
    <col min="1791" max="1791" width="25.88671875" style="49" bestFit="1" customWidth="1"/>
    <col min="1792" max="1792" width="18.109375" style="49" customWidth="1"/>
    <col min="1793" max="1796" width="8.6640625" style="49" customWidth="1"/>
    <col min="1797" max="1797" width="20.33203125" style="49" bestFit="1" customWidth="1"/>
    <col min="1798" max="1801" width="9" style="49" customWidth="1"/>
    <col min="1802" max="1802" width="14.88671875" style="49" bestFit="1" customWidth="1"/>
    <col min="1803" max="1803" width="2.33203125" style="49" customWidth="1"/>
    <col min="1804" max="2046" width="9.109375" style="49"/>
    <col min="2047" max="2047" width="25.88671875" style="49" bestFit="1" customWidth="1"/>
    <col min="2048" max="2048" width="18.109375" style="49" customWidth="1"/>
    <col min="2049" max="2052" width="8.6640625" style="49" customWidth="1"/>
    <col min="2053" max="2053" width="20.33203125" style="49" bestFit="1" customWidth="1"/>
    <col min="2054" max="2057" width="9" style="49" customWidth="1"/>
    <col min="2058" max="2058" width="14.88671875" style="49" bestFit="1" customWidth="1"/>
    <col min="2059" max="2059" width="2.33203125" style="49" customWidth="1"/>
    <col min="2060" max="2302" width="9.109375" style="49"/>
    <col min="2303" max="2303" width="25.88671875" style="49" bestFit="1" customWidth="1"/>
    <col min="2304" max="2304" width="18.109375" style="49" customWidth="1"/>
    <col min="2305" max="2308" width="8.6640625" style="49" customWidth="1"/>
    <col min="2309" max="2309" width="20.33203125" style="49" bestFit="1" customWidth="1"/>
    <col min="2310" max="2313" width="9" style="49" customWidth="1"/>
    <col min="2314" max="2314" width="14.88671875" style="49" bestFit="1" customWidth="1"/>
    <col min="2315" max="2315" width="2.33203125" style="49" customWidth="1"/>
    <col min="2316" max="2558" width="9.109375" style="49"/>
    <col min="2559" max="2559" width="25.88671875" style="49" bestFit="1" customWidth="1"/>
    <col min="2560" max="2560" width="18.109375" style="49" customWidth="1"/>
    <col min="2561" max="2564" width="8.6640625" style="49" customWidth="1"/>
    <col min="2565" max="2565" width="20.33203125" style="49" bestFit="1" customWidth="1"/>
    <col min="2566" max="2569" width="9" style="49" customWidth="1"/>
    <col min="2570" max="2570" width="14.88671875" style="49" bestFit="1" customWidth="1"/>
    <col min="2571" max="2571" width="2.33203125" style="49" customWidth="1"/>
    <col min="2572" max="2814" width="9.109375" style="49"/>
    <col min="2815" max="2815" width="25.88671875" style="49" bestFit="1" customWidth="1"/>
    <col min="2816" max="2816" width="18.109375" style="49" customWidth="1"/>
    <col min="2817" max="2820" width="8.6640625" style="49" customWidth="1"/>
    <col min="2821" max="2821" width="20.33203125" style="49" bestFit="1" customWidth="1"/>
    <col min="2822" max="2825" width="9" style="49" customWidth="1"/>
    <col min="2826" max="2826" width="14.88671875" style="49" bestFit="1" customWidth="1"/>
    <col min="2827" max="2827" width="2.33203125" style="49" customWidth="1"/>
    <col min="2828" max="3070" width="9.109375" style="49"/>
    <col min="3071" max="3071" width="25.88671875" style="49" bestFit="1" customWidth="1"/>
    <col min="3072" max="3072" width="18.109375" style="49" customWidth="1"/>
    <col min="3073" max="3076" width="8.6640625" style="49" customWidth="1"/>
    <col min="3077" max="3077" width="20.33203125" style="49" bestFit="1" customWidth="1"/>
    <col min="3078" max="3081" width="9" style="49" customWidth="1"/>
    <col min="3082" max="3082" width="14.88671875" style="49" bestFit="1" customWidth="1"/>
    <col min="3083" max="3083" width="2.33203125" style="49" customWidth="1"/>
    <col min="3084" max="3326" width="9.109375" style="49"/>
    <col min="3327" max="3327" width="25.88671875" style="49" bestFit="1" customWidth="1"/>
    <col min="3328" max="3328" width="18.109375" style="49" customWidth="1"/>
    <col min="3329" max="3332" width="8.6640625" style="49" customWidth="1"/>
    <col min="3333" max="3333" width="20.33203125" style="49" bestFit="1" customWidth="1"/>
    <col min="3334" max="3337" width="9" style="49" customWidth="1"/>
    <col min="3338" max="3338" width="14.88671875" style="49" bestFit="1" customWidth="1"/>
    <col min="3339" max="3339" width="2.33203125" style="49" customWidth="1"/>
    <col min="3340" max="3582" width="9.109375" style="49"/>
    <col min="3583" max="3583" width="25.88671875" style="49" bestFit="1" customWidth="1"/>
    <col min="3584" max="3584" width="18.109375" style="49" customWidth="1"/>
    <col min="3585" max="3588" width="8.6640625" style="49" customWidth="1"/>
    <col min="3589" max="3589" width="20.33203125" style="49" bestFit="1" customWidth="1"/>
    <col min="3590" max="3593" width="9" style="49" customWidth="1"/>
    <col min="3594" max="3594" width="14.88671875" style="49" bestFit="1" customWidth="1"/>
    <col min="3595" max="3595" width="2.33203125" style="49" customWidth="1"/>
    <col min="3596" max="3838" width="9.109375" style="49"/>
    <col min="3839" max="3839" width="25.88671875" style="49" bestFit="1" customWidth="1"/>
    <col min="3840" max="3840" width="18.109375" style="49" customWidth="1"/>
    <col min="3841" max="3844" width="8.6640625" style="49" customWidth="1"/>
    <col min="3845" max="3845" width="20.33203125" style="49" bestFit="1" customWidth="1"/>
    <col min="3846" max="3849" width="9" style="49" customWidth="1"/>
    <col min="3850" max="3850" width="14.88671875" style="49" bestFit="1" customWidth="1"/>
    <col min="3851" max="3851" width="2.33203125" style="49" customWidth="1"/>
    <col min="3852" max="4094" width="9.109375" style="49"/>
    <col min="4095" max="4095" width="25.88671875" style="49" bestFit="1" customWidth="1"/>
    <col min="4096" max="4096" width="18.109375" style="49" customWidth="1"/>
    <col min="4097" max="4100" width="8.6640625" style="49" customWidth="1"/>
    <col min="4101" max="4101" width="20.33203125" style="49" bestFit="1" customWidth="1"/>
    <col min="4102" max="4105" width="9" style="49" customWidth="1"/>
    <col min="4106" max="4106" width="14.88671875" style="49" bestFit="1" customWidth="1"/>
    <col min="4107" max="4107" width="2.33203125" style="49" customWidth="1"/>
    <col min="4108" max="4350" width="9.109375" style="49"/>
    <col min="4351" max="4351" width="25.88671875" style="49" bestFit="1" customWidth="1"/>
    <col min="4352" max="4352" width="18.109375" style="49" customWidth="1"/>
    <col min="4353" max="4356" width="8.6640625" style="49" customWidth="1"/>
    <col min="4357" max="4357" width="20.33203125" style="49" bestFit="1" customWidth="1"/>
    <col min="4358" max="4361" width="9" style="49" customWidth="1"/>
    <col min="4362" max="4362" width="14.88671875" style="49" bestFit="1" customWidth="1"/>
    <col min="4363" max="4363" width="2.33203125" style="49" customWidth="1"/>
    <col min="4364" max="4606" width="9.109375" style="49"/>
    <col min="4607" max="4607" width="25.88671875" style="49" bestFit="1" customWidth="1"/>
    <col min="4608" max="4608" width="18.109375" style="49" customWidth="1"/>
    <col min="4609" max="4612" width="8.6640625" style="49" customWidth="1"/>
    <col min="4613" max="4613" width="20.33203125" style="49" bestFit="1" customWidth="1"/>
    <col min="4614" max="4617" width="9" style="49" customWidth="1"/>
    <col min="4618" max="4618" width="14.88671875" style="49" bestFit="1" customWidth="1"/>
    <col min="4619" max="4619" width="2.33203125" style="49" customWidth="1"/>
    <col min="4620" max="4862" width="9.109375" style="49"/>
    <col min="4863" max="4863" width="25.88671875" style="49" bestFit="1" customWidth="1"/>
    <col min="4864" max="4864" width="18.109375" style="49" customWidth="1"/>
    <col min="4865" max="4868" width="8.6640625" style="49" customWidth="1"/>
    <col min="4869" max="4869" width="20.33203125" style="49" bestFit="1" customWidth="1"/>
    <col min="4870" max="4873" width="9" style="49" customWidth="1"/>
    <col min="4874" max="4874" width="14.88671875" style="49" bestFit="1" customWidth="1"/>
    <col min="4875" max="4875" width="2.33203125" style="49" customWidth="1"/>
    <col min="4876" max="5118" width="9.109375" style="49"/>
    <col min="5119" max="5119" width="25.88671875" style="49" bestFit="1" customWidth="1"/>
    <col min="5120" max="5120" width="18.109375" style="49" customWidth="1"/>
    <col min="5121" max="5124" width="8.6640625" style="49" customWidth="1"/>
    <col min="5125" max="5125" width="20.33203125" style="49" bestFit="1" customWidth="1"/>
    <col min="5126" max="5129" width="9" style="49" customWidth="1"/>
    <col min="5130" max="5130" width="14.88671875" style="49" bestFit="1" customWidth="1"/>
    <col min="5131" max="5131" width="2.33203125" style="49" customWidth="1"/>
    <col min="5132" max="5374" width="9.109375" style="49"/>
    <col min="5375" max="5375" width="25.88671875" style="49" bestFit="1" customWidth="1"/>
    <col min="5376" max="5376" width="18.109375" style="49" customWidth="1"/>
    <col min="5377" max="5380" width="8.6640625" style="49" customWidth="1"/>
    <col min="5381" max="5381" width="20.33203125" style="49" bestFit="1" customWidth="1"/>
    <col min="5382" max="5385" width="9" style="49" customWidth="1"/>
    <col min="5386" max="5386" width="14.88671875" style="49" bestFit="1" customWidth="1"/>
    <col min="5387" max="5387" width="2.33203125" style="49" customWidth="1"/>
    <col min="5388" max="5630" width="9.109375" style="49"/>
    <col min="5631" max="5631" width="25.88671875" style="49" bestFit="1" customWidth="1"/>
    <col min="5632" max="5632" width="18.109375" style="49" customWidth="1"/>
    <col min="5633" max="5636" width="8.6640625" style="49" customWidth="1"/>
    <col min="5637" max="5637" width="20.33203125" style="49" bestFit="1" customWidth="1"/>
    <col min="5638" max="5641" width="9" style="49" customWidth="1"/>
    <col min="5642" max="5642" width="14.88671875" style="49" bestFit="1" customWidth="1"/>
    <col min="5643" max="5643" width="2.33203125" style="49" customWidth="1"/>
    <col min="5644" max="5886" width="9.109375" style="49"/>
    <col min="5887" max="5887" width="25.88671875" style="49" bestFit="1" customWidth="1"/>
    <col min="5888" max="5888" width="18.109375" style="49" customWidth="1"/>
    <col min="5889" max="5892" width="8.6640625" style="49" customWidth="1"/>
    <col min="5893" max="5893" width="20.33203125" style="49" bestFit="1" customWidth="1"/>
    <col min="5894" max="5897" width="9" style="49" customWidth="1"/>
    <col min="5898" max="5898" width="14.88671875" style="49" bestFit="1" customWidth="1"/>
    <col min="5899" max="5899" width="2.33203125" style="49" customWidth="1"/>
    <col min="5900" max="6142" width="9.109375" style="49"/>
    <col min="6143" max="6143" width="25.88671875" style="49" bestFit="1" customWidth="1"/>
    <col min="6144" max="6144" width="18.109375" style="49" customWidth="1"/>
    <col min="6145" max="6148" width="8.6640625" style="49" customWidth="1"/>
    <col min="6149" max="6149" width="20.33203125" style="49" bestFit="1" customWidth="1"/>
    <col min="6150" max="6153" width="9" style="49" customWidth="1"/>
    <col min="6154" max="6154" width="14.88671875" style="49" bestFit="1" customWidth="1"/>
    <col min="6155" max="6155" width="2.33203125" style="49" customWidth="1"/>
    <col min="6156" max="6398" width="9.109375" style="49"/>
    <col min="6399" max="6399" width="25.88671875" style="49" bestFit="1" customWidth="1"/>
    <col min="6400" max="6400" width="18.109375" style="49" customWidth="1"/>
    <col min="6401" max="6404" width="8.6640625" style="49" customWidth="1"/>
    <col min="6405" max="6405" width="20.33203125" style="49" bestFit="1" customWidth="1"/>
    <col min="6406" max="6409" width="9" style="49" customWidth="1"/>
    <col min="6410" max="6410" width="14.88671875" style="49" bestFit="1" customWidth="1"/>
    <col min="6411" max="6411" width="2.33203125" style="49" customWidth="1"/>
    <col min="6412" max="6654" width="9.109375" style="49"/>
    <col min="6655" max="6655" width="25.88671875" style="49" bestFit="1" customWidth="1"/>
    <col min="6656" max="6656" width="18.109375" style="49" customWidth="1"/>
    <col min="6657" max="6660" width="8.6640625" style="49" customWidth="1"/>
    <col min="6661" max="6661" width="20.33203125" style="49" bestFit="1" customWidth="1"/>
    <col min="6662" max="6665" width="9" style="49" customWidth="1"/>
    <col min="6666" max="6666" width="14.88671875" style="49" bestFit="1" customWidth="1"/>
    <col min="6667" max="6667" width="2.33203125" style="49" customWidth="1"/>
    <col min="6668" max="6910" width="9.109375" style="49"/>
    <col min="6911" max="6911" width="25.88671875" style="49" bestFit="1" customWidth="1"/>
    <col min="6912" max="6912" width="18.109375" style="49" customWidth="1"/>
    <col min="6913" max="6916" width="8.6640625" style="49" customWidth="1"/>
    <col min="6917" max="6917" width="20.33203125" style="49" bestFit="1" customWidth="1"/>
    <col min="6918" max="6921" width="9" style="49" customWidth="1"/>
    <col min="6922" max="6922" width="14.88671875" style="49" bestFit="1" customWidth="1"/>
    <col min="6923" max="6923" width="2.33203125" style="49" customWidth="1"/>
    <col min="6924" max="7166" width="9.109375" style="49"/>
    <col min="7167" max="7167" width="25.88671875" style="49" bestFit="1" customWidth="1"/>
    <col min="7168" max="7168" width="18.109375" style="49" customWidth="1"/>
    <col min="7169" max="7172" width="8.6640625" style="49" customWidth="1"/>
    <col min="7173" max="7173" width="20.33203125" style="49" bestFit="1" customWidth="1"/>
    <col min="7174" max="7177" width="9" style="49" customWidth="1"/>
    <col min="7178" max="7178" width="14.88671875" style="49" bestFit="1" customWidth="1"/>
    <col min="7179" max="7179" width="2.33203125" style="49" customWidth="1"/>
    <col min="7180" max="7422" width="9.109375" style="49"/>
    <col min="7423" max="7423" width="25.88671875" style="49" bestFit="1" customWidth="1"/>
    <col min="7424" max="7424" width="18.109375" style="49" customWidth="1"/>
    <col min="7425" max="7428" width="8.6640625" style="49" customWidth="1"/>
    <col min="7429" max="7429" width="20.33203125" style="49" bestFit="1" customWidth="1"/>
    <col min="7430" max="7433" width="9" style="49" customWidth="1"/>
    <col min="7434" max="7434" width="14.88671875" style="49" bestFit="1" customWidth="1"/>
    <col min="7435" max="7435" width="2.33203125" style="49" customWidth="1"/>
    <col min="7436" max="7678" width="9.109375" style="49"/>
    <col min="7679" max="7679" width="25.88671875" style="49" bestFit="1" customWidth="1"/>
    <col min="7680" max="7680" width="18.109375" style="49" customWidth="1"/>
    <col min="7681" max="7684" width="8.6640625" style="49" customWidth="1"/>
    <col min="7685" max="7685" width="20.33203125" style="49" bestFit="1" customWidth="1"/>
    <col min="7686" max="7689" width="9" style="49" customWidth="1"/>
    <col min="7690" max="7690" width="14.88671875" style="49" bestFit="1" customWidth="1"/>
    <col min="7691" max="7691" width="2.33203125" style="49" customWidth="1"/>
    <col min="7692" max="7934" width="9.109375" style="49"/>
    <col min="7935" max="7935" width="25.88671875" style="49" bestFit="1" customWidth="1"/>
    <col min="7936" max="7936" width="18.109375" style="49" customWidth="1"/>
    <col min="7937" max="7940" width="8.6640625" style="49" customWidth="1"/>
    <col min="7941" max="7941" width="20.33203125" style="49" bestFit="1" customWidth="1"/>
    <col min="7942" max="7945" width="9" style="49" customWidth="1"/>
    <col min="7946" max="7946" width="14.88671875" style="49" bestFit="1" customWidth="1"/>
    <col min="7947" max="7947" width="2.33203125" style="49" customWidth="1"/>
    <col min="7948" max="8190" width="9.109375" style="49"/>
    <col min="8191" max="8191" width="25.88671875" style="49" bestFit="1" customWidth="1"/>
    <col min="8192" max="8192" width="18.109375" style="49" customWidth="1"/>
    <col min="8193" max="8196" width="8.6640625" style="49" customWidth="1"/>
    <col min="8197" max="8197" width="20.33203125" style="49" bestFit="1" customWidth="1"/>
    <col min="8198" max="8201" width="9" style="49" customWidth="1"/>
    <col min="8202" max="8202" width="14.88671875" style="49" bestFit="1" customWidth="1"/>
    <col min="8203" max="8203" width="2.33203125" style="49" customWidth="1"/>
    <col min="8204" max="8446" width="9.109375" style="49"/>
    <col min="8447" max="8447" width="25.88671875" style="49" bestFit="1" customWidth="1"/>
    <col min="8448" max="8448" width="18.109375" style="49" customWidth="1"/>
    <col min="8449" max="8452" width="8.6640625" style="49" customWidth="1"/>
    <col min="8453" max="8453" width="20.33203125" style="49" bestFit="1" customWidth="1"/>
    <col min="8454" max="8457" width="9" style="49" customWidth="1"/>
    <col min="8458" max="8458" width="14.88671875" style="49" bestFit="1" customWidth="1"/>
    <col min="8459" max="8459" width="2.33203125" style="49" customWidth="1"/>
    <col min="8460" max="8702" width="9.109375" style="49"/>
    <col min="8703" max="8703" width="25.88671875" style="49" bestFit="1" customWidth="1"/>
    <col min="8704" max="8704" width="18.109375" style="49" customWidth="1"/>
    <col min="8705" max="8708" width="8.6640625" style="49" customWidth="1"/>
    <col min="8709" max="8709" width="20.33203125" style="49" bestFit="1" customWidth="1"/>
    <col min="8710" max="8713" width="9" style="49" customWidth="1"/>
    <col min="8714" max="8714" width="14.88671875" style="49" bestFit="1" customWidth="1"/>
    <col min="8715" max="8715" width="2.33203125" style="49" customWidth="1"/>
    <col min="8716" max="8958" width="9.109375" style="49"/>
    <col min="8959" max="8959" width="25.88671875" style="49" bestFit="1" customWidth="1"/>
    <col min="8960" max="8960" width="18.109375" style="49" customWidth="1"/>
    <col min="8961" max="8964" width="8.6640625" style="49" customWidth="1"/>
    <col min="8965" max="8965" width="20.33203125" style="49" bestFit="1" customWidth="1"/>
    <col min="8966" max="8969" width="9" style="49" customWidth="1"/>
    <col min="8970" max="8970" width="14.88671875" style="49" bestFit="1" customWidth="1"/>
    <col min="8971" max="8971" width="2.33203125" style="49" customWidth="1"/>
    <col min="8972" max="9214" width="9.109375" style="49"/>
    <col min="9215" max="9215" width="25.88671875" style="49" bestFit="1" customWidth="1"/>
    <col min="9216" max="9216" width="18.109375" style="49" customWidth="1"/>
    <col min="9217" max="9220" width="8.6640625" style="49" customWidth="1"/>
    <col min="9221" max="9221" width="20.33203125" style="49" bestFit="1" customWidth="1"/>
    <col min="9222" max="9225" width="9" style="49" customWidth="1"/>
    <col min="9226" max="9226" width="14.88671875" style="49" bestFit="1" customWidth="1"/>
    <col min="9227" max="9227" width="2.33203125" style="49" customWidth="1"/>
    <col min="9228" max="9470" width="9.109375" style="49"/>
    <col min="9471" max="9471" width="25.88671875" style="49" bestFit="1" customWidth="1"/>
    <col min="9472" max="9472" width="18.109375" style="49" customWidth="1"/>
    <col min="9473" max="9476" width="8.6640625" style="49" customWidth="1"/>
    <col min="9477" max="9477" width="20.33203125" style="49" bestFit="1" customWidth="1"/>
    <col min="9478" max="9481" width="9" style="49" customWidth="1"/>
    <col min="9482" max="9482" width="14.88671875" style="49" bestFit="1" customWidth="1"/>
    <col min="9483" max="9483" width="2.33203125" style="49" customWidth="1"/>
    <col min="9484" max="9726" width="9.109375" style="49"/>
    <col min="9727" max="9727" width="25.88671875" style="49" bestFit="1" customWidth="1"/>
    <col min="9728" max="9728" width="18.109375" style="49" customWidth="1"/>
    <col min="9729" max="9732" width="8.6640625" style="49" customWidth="1"/>
    <col min="9733" max="9733" width="20.33203125" style="49" bestFit="1" customWidth="1"/>
    <col min="9734" max="9737" width="9" style="49" customWidth="1"/>
    <col min="9738" max="9738" width="14.88671875" style="49" bestFit="1" customWidth="1"/>
    <col min="9739" max="9739" width="2.33203125" style="49" customWidth="1"/>
    <col min="9740" max="9982" width="9.109375" style="49"/>
    <col min="9983" max="9983" width="25.88671875" style="49" bestFit="1" customWidth="1"/>
    <col min="9984" max="9984" width="18.109375" style="49" customWidth="1"/>
    <col min="9985" max="9988" width="8.6640625" style="49" customWidth="1"/>
    <col min="9989" max="9989" width="20.33203125" style="49" bestFit="1" customWidth="1"/>
    <col min="9990" max="9993" width="9" style="49" customWidth="1"/>
    <col min="9994" max="9994" width="14.88671875" style="49" bestFit="1" customWidth="1"/>
    <col min="9995" max="9995" width="2.33203125" style="49" customWidth="1"/>
    <col min="9996" max="10238" width="9.109375" style="49"/>
    <col min="10239" max="10239" width="25.88671875" style="49" bestFit="1" customWidth="1"/>
    <col min="10240" max="10240" width="18.109375" style="49" customWidth="1"/>
    <col min="10241" max="10244" width="8.6640625" style="49" customWidth="1"/>
    <col min="10245" max="10245" width="20.33203125" style="49" bestFit="1" customWidth="1"/>
    <col min="10246" max="10249" width="9" style="49" customWidth="1"/>
    <col min="10250" max="10250" width="14.88671875" style="49" bestFit="1" customWidth="1"/>
    <col min="10251" max="10251" width="2.33203125" style="49" customWidth="1"/>
    <col min="10252" max="10494" width="9.109375" style="49"/>
    <col min="10495" max="10495" width="25.88671875" style="49" bestFit="1" customWidth="1"/>
    <col min="10496" max="10496" width="18.109375" style="49" customWidth="1"/>
    <col min="10497" max="10500" width="8.6640625" style="49" customWidth="1"/>
    <col min="10501" max="10501" width="20.33203125" style="49" bestFit="1" customWidth="1"/>
    <col min="10502" max="10505" width="9" style="49" customWidth="1"/>
    <col min="10506" max="10506" width="14.88671875" style="49" bestFit="1" customWidth="1"/>
    <col min="10507" max="10507" width="2.33203125" style="49" customWidth="1"/>
    <col min="10508" max="10750" width="9.109375" style="49"/>
    <col min="10751" max="10751" width="25.88671875" style="49" bestFit="1" customWidth="1"/>
    <col min="10752" max="10752" width="18.109375" style="49" customWidth="1"/>
    <col min="10753" max="10756" width="8.6640625" style="49" customWidth="1"/>
    <col min="10757" max="10757" width="20.33203125" style="49" bestFit="1" customWidth="1"/>
    <col min="10758" max="10761" width="9" style="49" customWidth="1"/>
    <col min="10762" max="10762" width="14.88671875" style="49" bestFit="1" customWidth="1"/>
    <col min="10763" max="10763" width="2.33203125" style="49" customWidth="1"/>
    <col min="10764" max="11006" width="9.109375" style="49"/>
    <col min="11007" max="11007" width="25.88671875" style="49" bestFit="1" customWidth="1"/>
    <col min="11008" max="11008" width="18.109375" style="49" customWidth="1"/>
    <col min="11009" max="11012" width="8.6640625" style="49" customWidth="1"/>
    <col min="11013" max="11013" width="20.33203125" style="49" bestFit="1" customWidth="1"/>
    <col min="11014" max="11017" width="9" style="49" customWidth="1"/>
    <col min="11018" max="11018" width="14.88671875" style="49" bestFit="1" customWidth="1"/>
    <col min="11019" max="11019" width="2.33203125" style="49" customWidth="1"/>
    <col min="11020" max="11262" width="9.109375" style="49"/>
    <col min="11263" max="11263" width="25.88671875" style="49" bestFit="1" customWidth="1"/>
    <col min="11264" max="11264" width="18.109375" style="49" customWidth="1"/>
    <col min="11265" max="11268" width="8.6640625" style="49" customWidth="1"/>
    <col min="11269" max="11269" width="20.33203125" style="49" bestFit="1" customWidth="1"/>
    <col min="11270" max="11273" width="9" style="49" customWidth="1"/>
    <col min="11274" max="11274" width="14.88671875" style="49" bestFit="1" customWidth="1"/>
    <col min="11275" max="11275" width="2.33203125" style="49" customWidth="1"/>
    <col min="11276" max="11518" width="9.109375" style="49"/>
    <col min="11519" max="11519" width="25.88671875" style="49" bestFit="1" customWidth="1"/>
    <col min="11520" max="11520" width="18.109375" style="49" customWidth="1"/>
    <col min="11521" max="11524" width="8.6640625" style="49" customWidth="1"/>
    <col min="11525" max="11525" width="20.33203125" style="49" bestFit="1" customWidth="1"/>
    <col min="11526" max="11529" width="9" style="49" customWidth="1"/>
    <col min="11530" max="11530" width="14.88671875" style="49" bestFit="1" customWidth="1"/>
    <col min="11531" max="11531" width="2.33203125" style="49" customWidth="1"/>
    <col min="11532" max="11774" width="9.109375" style="49"/>
    <col min="11775" max="11775" width="25.88671875" style="49" bestFit="1" customWidth="1"/>
    <col min="11776" max="11776" width="18.109375" style="49" customWidth="1"/>
    <col min="11777" max="11780" width="8.6640625" style="49" customWidth="1"/>
    <col min="11781" max="11781" width="20.33203125" style="49" bestFit="1" customWidth="1"/>
    <col min="11782" max="11785" width="9" style="49" customWidth="1"/>
    <col min="11786" max="11786" width="14.88671875" style="49" bestFit="1" customWidth="1"/>
    <col min="11787" max="11787" width="2.33203125" style="49" customWidth="1"/>
    <col min="11788" max="12030" width="9.109375" style="49"/>
    <col min="12031" max="12031" width="25.88671875" style="49" bestFit="1" customWidth="1"/>
    <col min="12032" max="12032" width="18.109375" style="49" customWidth="1"/>
    <col min="12033" max="12036" width="8.6640625" style="49" customWidth="1"/>
    <col min="12037" max="12037" width="20.33203125" style="49" bestFit="1" customWidth="1"/>
    <col min="12038" max="12041" width="9" style="49" customWidth="1"/>
    <col min="12042" max="12042" width="14.88671875" style="49" bestFit="1" customWidth="1"/>
    <col min="12043" max="12043" width="2.33203125" style="49" customWidth="1"/>
    <col min="12044" max="12286" width="9.109375" style="49"/>
    <col min="12287" max="12287" width="25.88671875" style="49" bestFit="1" customWidth="1"/>
    <col min="12288" max="12288" width="18.109375" style="49" customWidth="1"/>
    <col min="12289" max="12292" width="8.6640625" style="49" customWidth="1"/>
    <col min="12293" max="12293" width="20.33203125" style="49" bestFit="1" customWidth="1"/>
    <col min="12294" max="12297" width="9" style="49" customWidth="1"/>
    <col min="12298" max="12298" width="14.88671875" style="49" bestFit="1" customWidth="1"/>
    <col min="12299" max="12299" width="2.33203125" style="49" customWidth="1"/>
    <col min="12300" max="12542" width="9.109375" style="49"/>
    <col min="12543" max="12543" width="25.88671875" style="49" bestFit="1" customWidth="1"/>
    <col min="12544" max="12544" width="18.109375" style="49" customWidth="1"/>
    <col min="12545" max="12548" width="8.6640625" style="49" customWidth="1"/>
    <col min="12549" max="12549" width="20.33203125" style="49" bestFit="1" customWidth="1"/>
    <col min="12550" max="12553" width="9" style="49" customWidth="1"/>
    <col min="12554" max="12554" width="14.88671875" style="49" bestFit="1" customWidth="1"/>
    <col min="12555" max="12555" width="2.33203125" style="49" customWidth="1"/>
    <col min="12556" max="12798" width="9.109375" style="49"/>
    <col min="12799" max="12799" width="25.88671875" style="49" bestFit="1" customWidth="1"/>
    <col min="12800" max="12800" width="18.109375" style="49" customWidth="1"/>
    <col min="12801" max="12804" width="8.6640625" style="49" customWidth="1"/>
    <col min="12805" max="12805" width="20.33203125" style="49" bestFit="1" customWidth="1"/>
    <col min="12806" max="12809" width="9" style="49" customWidth="1"/>
    <col min="12810" max="12810" width="14.88671875" style="49" bestFit="1" customWidth="1"/>
    <col min="12811" max="12811" width="2.33203125" style="49" customWidth="1"/>
    <col min="12812" max="13054" width="9.109375" style="49"/>
    <col min="13055" max="13055" width="25.88671875" style="49" bestFit="1" customWidth="1"/>
    <col min="13056" max="13056" width="18.109375" style="49" customWidth="1"/>
    <col min="13057" max="13060" width="8.6640625" style="49" customWidth="1"/>
    <col min="13061" max="13061" width="20.33203125" style="49" bestFit="1" customWidth="1"/>
    <col min="13062" max="13065" width="9" style="49" customWidth="1"/>
    <col min="13066" max="13066" width="14.88671875" style="49" bestFit="1" customWidth="1"/>
    <col min="13067" max="13067" width="2.33203125" style="49" customWidth="1"/>
    <col min="13068" max="13310" width="9.109375" style="49"/>
    <col min="13311" max="13311" width="25.88671875" style="49" bestFit="1" customWidth="1"/>
    <col min="13312" max="13312" width="18.109375" style="49" customWidth="1"/>
    <col min="13313" max="13316" width="8.6640625" style="49" customWidth="1"/>
    <col min="13317" max="13317" width="20.33203125" style="49" bestFit="1" customWidth="1"/>
    <col min="13318" max="13321" width="9" style="49" customWidth="1"/>
    <col min="13322" max="13322" width="14.88671875" style="49" bestFit="1" customWidth="1"/>
    <col min="13323" max="13323" width="2.33203125" style="49" customWidth="1"/>
    <col min="13324" max="13566" width="9.109375" style="49"/>
    <col min="13567" max="13567" width="25.88671875" style="49" bestFit="1" customWidth="1"/>
    <col min="13568" max="13568" width="18.109375" style="49" customWidth="1"/>
    <col min="13569" max="13572" width="8.6640625" style="49" customWidth="1"/>
    <col min="13573" max="13573" width="20.33203125" style="49" bestFit="1" customWidth="1"/>
    <col min="13574" max="13577" width="9" style="49" customWidth="1"/>
    <col min="13578" max="13578" width="14.88671875" style="49" bestFit="1" customWidth="1"/>
    <col min="13579" max="13579" width="2.33203125" style="49" customWidth="1"/>
    <col min="13580" max="13822" width="9.109375" style="49"/>
    <col min="13823" max="13823" width="25.88671875" style="49" bestFit="1" customWidth="1"/>
    <col min="13824" max="13824" width="18.109375" style="49" customWidth="1"/>
    <col min="13825" max="13828" width="8.6640625" style="49" customWidth="1"/>
    <col min="13829" max="13829" width="20.33203125" style="49" bestFit="1" customWidth="1"/>
    <col min="13830" max="13833" width="9" style="49" customWidth="1"/>
    <col min="13834" max="13834" width="14.88671875" style="49" bestFit="1" customWidth="1"/>
    <col min="13835" max="13835" width="2.33203125" style="49" customWidth="1"/>
    <col min="13836" max="14078" width="9.109375" style="49"/>
    <col min="14079" max="14079" width="25.88671875" style="49" bestFit="1" customWidth="1"/>
    <col min="14080" max="14080" width="18.109375" style="49" customWidth="1"/>
    <col min="14081" max="14084" width="8.6640625" style="49" customWidth="1"/>
    <col min="14085" max="14085" width="20.33203125" style="49" bestFit="1" customWidth="1"/>
    <col min="14086" max="14089" width="9" style="49" customWidth="1"/>
    <col min="14090" max="14090" width="14.88671875" style="49" bestFit="1" customWidth="1"/>
    <col min="14091" max="14091" width="2.33203125" style="49" customWidth="1"/>
    <col min="14092" max="14334" width="9.109375" style="49"/>
    <col min="14335" max="14335" width="25.88671875" style="49" bestFit="1" customWidth="1"/>
    <col min="14336" max="14336" width="18.109375" style="49" customWidth="1"/>
    <col min="14337" max="14340" width="8.6640625" style="49" customWidth="1"/>
    <col min="14341" max="14341" width="20.33203125" style="49" bestFit="1" customWidth="1"/>
    <col min="14342" max="14345" width="9" style="49" customWidth="1"/>
    <col min="14346" max="14346" width="14.88671875" style="49" bestFit="1" customWidth="1"/>
    <col min="14347" max="14347" width="2.33203125" style="49" customWidth="1"/>
    <col min="14348" max="14590" width="9.109375" style="49"/>
    <col min="14591" max="14591" width="25.88671875" style="49" bestFit="1" customWidth="1"/>
    <col min="14592" max="14592" width="18.109375" style="49" customWidth="1"/>
    <col min="14593" max="14596" width="8.6640625" style="49" customWidth="1"/>
    <col min="14597" max="14597" width="20.33203125" style="49" bestFit="1" customWidth="1"/>
    <col min="14598" max="14601" width="9" style="49" customWidth="1"/>
    <col min="14602" max="14602" width="14.88671875" style="49" bestFit="1" customWidth="1"/>
    <col min="14603" max="14603" width="2.33203125" style="49" customWidth="1"/>
    <col min="14604" max="14846" width="9.109375" style="49"/>
    <col min="14847" max="14847" width="25.88671875" style="49" bestFit="1" customWidth="1"/>
    <col min="14848" max="14848" width="18.109375" style="49" customWidth="1"/>
    <col min="14849" max="14852" width="8.6640625" style="49" customWidth="1"/>
    <col min="14853" max="14853" width="20.33203125" style="49" bestFit="1" customWidth="1"/>
    <col min="14854" max="14857" width="9" style="49" customWidth="1"/>
    <col min="14858" max="14858" width="14.88671875" style="49" bestFit="1" customWidth="1"/>
    <col min="14859" max="14859" width="2.33203125" style="49" customWidth="1"/>
    <col min="14860" max="15102" width="9.109375" style="49"/>
    <col min="15103" max="15103" width="25.88671875" style="49" bestFit="1" customWidth="1"/>
    <col min="15104" max="15104" width="18.109375" style="49" customWidth="1"/>
    <col min="15105" max="15108" width="8.6640625" style="49" customWidth="1"/>
    <col min="15109" max="15109" width="20.33203125" style="49" bestFit="1" customWidth="1"/>
    <col min="15110" max="15113" width="9" style="49" customWidth="1"/>
    <col min="15114" max="15114" width="14.88671875" style="49" bestFit="1" customWidth="1"/>
    <col min="15115" max="15115" width="2.33203125" style="49" customWidth="1"/>
    <col min="15116" max="15358" width="9.109375" style="49"/>
    <col min="15359" max="15359" width="25.88671875" style="49" bestFit="1" customWidth="1"/>
    <col min="15360" max="15360" width="18.109375" style="49" customWidth="1"/>
    <col min="15361" max="15364" width="8.6640625" style="49" customWidth="1"/>
    <col min="15365" max="15365" width="20.33203125" style="49" bestFit="1" customWidth="1"/>
    <col min="15366" max="15369" width="9" style="49" customWidth="1"/>
    <col min="15370" max="15370" width="14.88671875" style="49" bestFit="1" customWidth="1"/>
    <col min="15371" max="15371" width="2.33203125" style="49" customWidth="1"/>
    <col min="15372" max="15614" width="9.109375" style="49"/>
    <col min="15615" max="15615" width="25.88671875" style="49" bestFit="1" customWidth="1"/>
    <col min="15616" max="15616" width="18.109375" style="49" customWidth="1"/>
    <col min="15617" max="15620" width="8.6640625" style="49" customWidth="1"/>
    <col min="15621" max="15621" width="20.33203125" style="49" bestFit="1" customWidth="1"/>
    <col min="15622" max="15625" width="9" style="49" customWidth="1"/>
    <col min="15626" max="15626" width="14.88671875" style="49" bestFit="1" customWidth="1"/>
    <col min="15627" max="15627" width="2.33203125" style="49" customWidth="1"/>
    <col min="15628" max="15870" width="9.109375" style="49"/>
    <col min="15871" max="15871" width="25.88671875" style="49" bestFit="1" customWidth="1"/>
    <col min="15872" max="15872" width="18.109375" style="49" customWidth="1"/>
    <col min="15873" max="15876" width="8.6640625" style="49" customWidth="1"/>
    <col min="15877" max="15877" width="20.33203125" style="49" bestFit="1" customWidth="1"/>
    <col min="15878" max="15881" width="9" style="49" customWidth="1"/>
    <col min="15882" max="15882" width="14.88671875" style="49" bestFit="1" customWidth="1"/>
    <col min="15883" max="15883" width="2.33203125" style="49" customWidth="1"/>
    <col min="15884" max="16126" width="9.109375" style="49"/>
    <col min="16127" max="16127" width="25.88671875" style="49" bestFit="1" customWidth="1"/>
    <col min="16128" max="16128" width="18.109375" style="49" customWidth="1"/>
    <col min="16129" max="16132" width="8.6640625" style="49" customWidth="1"/>
    <col min="16133" max="16133" width="20.33203125" style="49" bestFit="1" customWidth="1"/>
    <col min="16134" max="16137" width="9" style="49" customWidth="1"/>
    <col min="16138" max="16138" width="14.88671875" style="49" bestFit="1" customWidth="1"/>
    <col min="16139" max="16139" width="2.33203125" style="49" customWidth="1"/>
    <col min="16140" max="16384" width="9.109375" style="49"/>
  </cols>
  <sheetData>
    <row r="1" spans="1:19" x14ac:dyDescent="0.3">
      <c r="A1" s="222"/>
      <c r="B1" s="222"/>
      <c r="C1" s="222"/>
      <c r="D1" s="222"/>
      <c r="E1" s="222"/>
      <c r="F1" s="222"/>
      <c r="G1" s="222"/>
      <c r="H1" s="222"/>
      <c r="I1" s="222"/>
      <c r="J1" s="201"/>
      <c r="K1" s="201"/>
      <c r="L1" s="201"/>
      <c r="M1" s="235"/>
      <c r="O1" s="235"/>
      <c r="P1" s="235"/>
      <c r="Q1" s="201"/>
      <c r="R1" s="201"/>
      <c r="S1" s="201"/>
    </row>
    <row r="2" spans="1:19" x14ac:dyDescent="0.3">
      <c r="A2" s="224" t="s">
        <v>113</v>
      </c>
      <c r="B2" s="222"/>
      <c r="C2" s="222"/>
      <c r="D2" s="222"/>
      <c r="E2" s="222"/>
      <c r="F2" s="222"/>
      <c r="G2" s="222"/>
      <c r="H2" s="222"/>
      <c r="I2" s="222"/>
      <c r="J2" s="201"/>
      <c r="K2" s="201"/>
      <c r="L2" s="201"/>
      <c r="M2" s="235"/>
      <c r="O2" s="235"/>
      <c r="P2" s="235"/>
      <c r="Q2" s="201"/>
      <c r="R2" s="201"/>
      <c r="S2" s="201"/>
    </row>
    <row r="3" spans="1:19" x14ac:dyDescent="0.3">
      <c r="A3" s="224"/>
      <c r="B3" s="222"/>
      <c r="C3" s="222"/>
      <c r="D3" s="222"/>
      <c r="E3" s="222"/>
      <c r="F3" s="222"/>
      <c r="G3" s="222"/>
      <c r="H3" s="222"/>
      <c r="I3" s="222"/>
      <c r="J3" s="201"/>
      <c r="K3" s="201"/>
      <c r="L3" s="201"/>
      <c r="M3" s="235"/>
      <c r="O3" s="235"/>
      <c r="P3" s="235"/>
      <c r="Q3" s="201"/>
      <c r="R3" s="201"/>
      <c r="S3" s="201"/>
    </row>
    <row r="4" spans="1:19" x14ac:dyDescent="0.3">
      <c r="A4" s="224" t="s">
        <v>111</v>
      </c>
      <c r="B4" s="225"/>
      <c r="C4" s="226"/>
      <c r="D4" s="226"/>
      <c r="E4" s="226"/>
      <c r="F4" s="226"/>
      <c r="G4" s="226"/>
      <c r="H4" s="226"/>
      <c r="I4" s="226"/>
      <c r="J4" s="201"/>
      <c r="K4" s="201"/>
      <c r="L4" s="201"/>
      <c r="M4" s="235"/>
      <c r="O4" s="235"/>
      <c r="P4" s="235"/>
      <c r="Q4" s="201"/>
      <c r="R4" s="201"/>
      <c r="S4" s="201"/>
    </row>
    <row r="5" spans="1:19" x14ac:dyDescent="0.3">
      <c r="A5" s="222"/>
      <c r="B5" s="222"/>
      <c r="C5" s="222"/>
      <c r="D5" s="222"/>
      <c r="E5" s="222"/>
      <c r="F5" s="222"/>
      <c r="G5" s="222"/>
      <c r="H5" s="222"/>
      <c r="I5" s="222"/>
      <c r="J5" s="201"/>
      <c r="K5" s="201"/>
      <c r="L5" s="201"/>
      <c r="M5" s="235"/>
      <c r="O5" s="235"/>
      <c r="P5" s="235"/>
      <c r="Q5" s="201"/>
      <c r="R5" s="201"/>
      <c r="S5" s="201"/>
    </row>
    <row r="6" spans="1:19" ht="16.8" thickBot="1" x14ac:dyDescent="0.35">
      <c r="A6" s="164" t="s">
        <v>153</v>
      </c>
      <c r="B6" s="163"/>
      <c r="C6" s="163"/>
      <c r="D6" s="163"/>
      <c r="E6" s="163"/>
      <c r="F6" s="170"/>
      <c r="G6" s="277" t="s">
        <v>42</v>
      </c>
      <c r="H6" s="278"/>
      <c r="I6" s="163"/>
      <c r="M6" s="235"/>
      <c r="O6" s="235"/>
      <c r="P6" s="235"/>
    </row>
    <row r="7" spans="1:19" ht="30" customHeight="1" x14ac:dyDescent="0.3">
      <c r="A7" s="286"/>
      <c r="B7" s="297" t="s">
        <v>58</v>
      </c>
      <c r="C7" s="294"/>
      <c r="D7" s="292" t="s">
        <v>20</v>
      </c>
      <c r="E7" s="294"/>
      <c r="F7" s="171" t="s">
        <v>21</v>
      </c>
      <c r="G7" s="288" t="s">
        <v>22</v>
      </c>
      <c r="H7" s="289"/>
      <c r="I7" s="220" t="s">
        <v>102</v>
      </c>
      <c r="K7" s="164" t="s">
        <v>23</v>
      </c>
      <c r="L7" s="165"/>
      <c r="M7" s="235"/>
      <c r="O7" s="235"/>
      <c r="P7" s="235"/>
    </row>
    <row r="8" spans="1:19" x14ac:dyDescent="0.3">
      <c r="A8" s="287"/>
      <c r="B8" s="301" t="s">
        <v>95</v>
      </c>
      <c r="C8" s="302"/>
      <c r="D8" s="70" t="s">
        <v>96</v>
      </c>
      <c r="E8" s="70" t="s">
        <v>97</v>
      </c>
      <c r="F8" s="70" t="s">
        <v>98</v>
      </c>
      <c r="G8" s="70" t="s">
        <v>99</v>
      </c>
      <c r="H8" s="70" t="s">
        <v>100</v>
      </c>
      <c r="I8" s="71" t="s">
        <v>101</v>
      </c>
      <c r="K8" s="234" t="s">
        <v>57</v>
      </c>
      <c r="L8" s="188"/>
      <c r="M8" s="235"/>
      <c r="O8" s="235"/>
      <c r="P8" s="235"/>
    </row>
    <row r="9" spans="1:19" ht="16.2" x14ac:dyDescent="0.3">
      <c r="A9" s="172" t="s">
        <v>24</v>
      </c>
      <c r="B9" s="269"/>
      <c r="C9" s="270"/>
      <c r="D9" s="173"/>
      <c r="E9" s="173"/>
      <c r="F9" s="174"/>
      <c r="G9" s="58">
        <f t="shared" ref="G9:G18" si="0">F9*D9</f>
        <v>0</v>
      </c>
      <c r="H9" s="58">
        <f t="shared" ref="H9:H18" si="1">F9*1.03*E9</f>
        <v>0</v>
      </c>
      <c r="I9" s="59">
        <f t="shared" ref="I9:I18" si="2">SUM(G9:H9)</f>
        <v>0</v>
      </c>
      <c r="K9" s="234" t="s">
        <v>121</v>
      </c>
      <c r="L9" s="188"/>
    </row>
    <row r="10" spans="1:19" ht="16.2" x14ac:dyDescent="0.3">
      <c r="A10" s="175" t="s">
        <v>25</v>
      </c>
      <c r="B10" s="269"/>
      <c r="C10" s="270"/>
      <c r="D10" s="173"/>
      <c r="E10" s="173"/>
      <c r="F10" s="174"/>
      <c r="G10" s="58">
        <f t="shared" si="0"/>
        <v>0</v>
      </c>
      <c r="H10" s="58">
        <f t="shared" si="1"/>
        <v>0</v>
      </c>
      <c r="I10" s="59">
        <f t="shared" si="2"/>
        <v>0</v>
      </c>
      <c r="K10" s="234" t="s">
        <v>123</v>
      </c>
      <c r="L10" s="188"/>
    </row>
    <row r="11" spans="1:19" ht="16.2" x14ac:dyDescent="0.3">
      <c r="A11" s="172" t="s">
        <v>26</v>
      </c>
      <c r="B11" s="269"/>
      <c r="C11" s="270"/>
      <c r="D11" s="173"/>
      <c r="E11" s="173"/>
      <c r="F11" s="174"/>
      <c r="G11" s="58">
        <f t="shared" si="0"/>
        <v>0</v>
      </c>
      <c r="H11" s="58">
        <f t="shared" si="1"/>
        <v>0</v>
      </c>
      <c r="I11" s="59">
        <f t="shared" si="2"/>
        <v>0</v>
      </c>
      <c r="K11" s="234" t="s">
        <v>120</v>
      </c>
      <c r="L11" s="188"/>
    </row>
    <row r="12" spans="1:19" ht="16.2" x14ac:dyDescent="0.3">
      <c r="A12" s="175" t="s">
        <v>27</v>
      </c>
      <c r="B12" s="269"/>
      <c r="C12" s="270"/>
      <c r="D12" s="193"/>
      <c r="E12" s="193"/>
      <c r="F12" s="174"/>
      <c r="G12" s="58">
        <f t="shared" si="0"/>
        <v>0</v>
      </c>
      <c r="H12" s="58">
        <f t="shared" si="1"/>
        <v>0</v>
      </c>
      <c r="I12" s="59">
        <f t="shared" si="2"/>
        <v>0</v>
      </c>
      <c r="K12" s="234" t="s">
        <v>122</v>
      </c>
      <c r="L12" s="236"/>
      <c r="M12" s="236"/>
    </row>
    <row r="13" spans="1:19" x14ac:dyDescent="0.3">
      <c r="A13" s="172" t="s">
        <v>28</v>
      </c>
      <c r="B13" s="269"/>
      <c r="C13" s="270"/>
      <c r="D13" s="173"/>
      <c r="E13" s="173"/>
      <c r="F13" s="174"/>
      <c r="G13" s="58">
        <f t="shared" si="0"/>
        <v>0</v>
      </c>
      <c r="H13" s="58">
        <f t="shared" si="1"/>
        <v>0</v>
      </c>
      <c r="I13" s="59">
        <f t="shared" si="2"/>
        <v>0</v>
      </c>
      <c r="K13" s="234" t="s">
        <v>118</v>
      </c>
      <c r="L13" s="165"/>
    </row>
    <row r="14" spans="1:19" ht="16.2" x14ac:dyDescent="0.3">
      <c r="A14" s="175" t="s">
        <v>29</v>
      </c>
      <c r="B14" s="269"/>
      <c r="C14" s="270"/>
      <c r="D14" s="173"/>
      <c r="E14" s="173"/>
      <c r="F14" s="174"/>
      <c r="G14" s="58">
        <f t="shared" si="0"/>
        <v>0</v>
      </c>
      <c r="H14" s="58">
        <f t="shared" si="1"/>
        <v>0</v>
      </c>
      <c r="I14" s="59">
        <f t="shared" si="2"/>
        <v>0</v>
      </c>
      <c r="K14" s="234" t="s">
        <v>119</v>
      </c>
      <c r="L14" s="165"/>
    </row>
    <row r="15" spans="1:19" x14ac:dyDescent="0.3">
      <c r="A15" s="172" t="s">
        <v>30</v>
      </c>
      <c r="B15" s="269"/>
      <c r="C15" s="270"/>
      <c r="D15" s="173"/>
      <c r="E15" s="173"/>
      <c r="F15" s="174"/>
      <c r="G15" s="58">
        <f t="shared" si="0"/>
        <v>0</v>
      </c>
      <c r="H15" s="58">
        <f t="shared" si="1"/>
        <v>0</v>
      </c>
      <c r="I15" s="59">
        <f t="shared" si="2"/>
        <v>0</v>
      </c>
      <c r="K15" s="234" t="s">
        <v>124</v>
      </c>
      <c r="L15" s="221"/>
    </row>
    <row r="16" spans="1:19" x14ac:dyDescent="0.3">
      <c r="A16" s="172" t="s">
        <v>31</v>
      </c>
      <c r="B16" s="269"/>
      <c r="C16" s="270"/>
      <c r="D16" s="173"/>
      <c r="E16" s="173"/>
      <c r="F16" s="174"/>
      <c r="G16" s="58">
        <f t="shared" si="0"/>
        <v>0</v>
      </c>
      <c r="H16" s="58">
        <f t="shared" si="1"/>
        <v>0</v>
      </c>
      <c r="I16" s="59">
        <f t="shared" si="2"/>
        <v>0</v>
      </c>
      <c r="K16" s="200"/>
      <c r="L16" s="231"/>
    </row>
    <row r="17" spans="1:26" x14ac:dyDescent="0.3">
      <c r="A17" s="175" t="s">
        <v>32</v>
      </c>
      <c r="B17" s="269"/>
      <c r="C17" s="270"/>
      <c r="D17" s="173"/>
      <c r="E17" s="173"/>
      <c r="F17" s="174"/>
      <c r="G17" s="58">
        <f t="shared" si="0"/>
        <v>0</v>
      </c>
      <c r="H17" s="58">
        <f t="shared" si="1"/>
        <v>0</v>
      </c>
      <c r="I17" s="59">
        <f t="shared" si="2"/>
        <v>0</v>
      </c>
      <c r="K17" s="192"/>
      <c r="L17" s="166"/>
    </row>
    <row r="18" spans="1:26" ht="15" thickBot="1" x14ac:dyDescent="0.35">
      <c r="A18" s="176" t="s">
        <v>33</v>
      </c>
      <c r="B18" s="271"/>
      <c r="C18" s="272"/>
      <c r="D18" s="177"/>
      <c r="E18" s="177"/>
      <c r="F18" s="178"/>
      <c r="G18" s="60">
        <f t="shared" si="0"/>
        <v>0</v>
      </c>
      <c r="H18" s="60">
        <f t="shared" si="1"/>
        <v>0</v>
      </c>
      <c r="I18" s="61">
        <f t="shared" si="2"/>
        <v>0</v>
      </c>
      <c r="L18" s="223"/>
    </row>
    <row r="19" spans="1:26" ht="15" thickBot="1" x14ac:dyDescent="0.35">
      <c r="A19" s="179" t="s">
        <v>39</v>
      </c>
      <c r="B19" s="180"/>
      <c r="C19" s="180"/>
      <c r="D19" s="181"/>
      <c r="E19" s="181"/>
      <c r="F19" s="181"/>
      <c r="G19" s="60">
        <f>SUM(G9:G18)</f>
        <v>0</v>
      </c>
      <c r="H19" s="60">
        <f>SUM(H9:H18)</f>
        <v>0</v>
      </c>
      <c r="I19" s="62">
        <f>SUM(I9:I18)</f>
        <v>0</v>
      </c>
    </row>
    <row r="20" spans="1:26" x14ac:dyDescent="0.3">
      <c r="A20" s="182"/>
      <c r="B20" s="163"/>
      <c r="C20" s="163"/>
      <c r="D20" s="183"/>
      <c r="E20" s="183"/>
      <c r="G20" s="264"/>
      <c r="H20" s="167"/>
      <c r="I20" s="167"/>
      <c r="J20" s="167"/>
      <c r="K20" s="168"/>
    </row>
    <row r="21" spans="1:26" ht="15" thickBot="1" x14ac:dyDescent="0.35">
      <c r="A21" s="164" t="s">
        <v>103</v>
      </c>
      <c r="B21" s="184"/>
      <c r="C21" s="184"/>
      <c r="D21" s="184"/>
      <c r="E21" s="184"/>
      <c r="F21" s="184"/>
      <c r="G21" s="184"/>
      <c r="H21" s="184"/>
      <c r="I21" s="163"/>
    </row>
    <row r="22" spans="1:26" ht="15" customHeight="1" x14ac:dyDescent="0.3">
      <c r="A22" s="290"/>
      <c r="B22" s="283" t="s">
        <v>34</v>
      </c>
      <c r="C22" s="284"/>
      <c r="D22" s="284"/>
      <c r="E22" s="284"/>
      <c r="F22" s="285"/>
      <c r="G22" s="292" t="s">
        <v>35</v>
      </c>
      <c r="H22" s="293"/>
      <c r="I22" s="220" t="s">
        <v>105</v>
      </c>
      <c r="K22" s="164"/>
    </row>
    <row r="23" spans="1:26" x14ac:dyDescent="0.3">
      <c r="A23" s="291"/>
      <c r="B23" s="298" t="s">
        <v>104</v>
      </c>
      <c r="C23" s="299"/>
      <c r="D23" s="299"/>
      <c r="E23" s="299"/>
      <c r="F23" s="300"/>
      <c r="G23" s="70" t="s">
        <v>99</v>
      </c>
      <c r="H23" s="70" t="s">
        <v>100</v>
      </c>
      <c r="I23" s="70" t="s">
        <v>101</v>
      </c>
    </row>
    <row r="24" spans="1:26" x14ac:dyDescent="0.3">
      <c r="A24" s="185" t="s">
        <v>36</v>
      </c>
      <c r="B24" s="279"/>
      <c r="C24" s="267"/>
      <c r="D24" s="267"/>
      <c r="E24" s="267"/>
      <c r="F24" s="268"/>
      <c r="G24" s="186"/>
      <c r="H24" s="186"/>
      <c r="I24" s="59">
        <f t="shared" ref="I24:I28" si="3">SUM(G24:H24)</f>
        <v>0</v>
      </c>
    </row>
    <row r="25" spans="1:26" x14ac:dyDescent="0.3">
      <c r="A25" s="187" t="s">
        <v>40</v>
      </c>
      <c r="B25" s="266"/>
      <c r="C25" s="267"/>
      <c r="D25" s="267"/>
      <c r="E25" s="267"/>
      <c r="F25" s="268"/>
      <c r="G25" s="194"/>
      <c r="H25" s="194"/>
      <c r="I25" s="59">
        <f t="shared" si="3"/>
        <v>0</v>
      </c>
    </row>
    <row r="26" spans="1:26" x14ac:dyDescent="0.3">
      <c r="A26" s="187" t="s">
        <v>37</v>
      </c>
      <c r="B26" s="266"/>
      <c r="C26" s="267"/>
      <c r="D26" s="267"/>
      <c r="E26" s="267"/>
      <c r="F26" s="268"/>
      <c r="G26" s="194"/>
      <c r="H26" s="194"/>
      <c r="I26" s="59">
        <f t="shared" si="3"/>
        <v>0</v>
      </c>
    </row>
    <row r="27" spans="1:26" x14ac:dyDescent="0.3">
      <c r="A27" s="232" t="s">
        <v>115</v>
      </c>
      <c r="B27" s="266"/>
      <c r="C27" s="267"/>
      <c r="D27" s="267"/>
      <c r="E27" s="267"/>
      <c r="F27" s="268"/>
      <c r="G27" s="194"/>
      <c r="H27" s="194"/>
      <c r="I27" s="59">
        <f t="shared" si="3"/>
        <v>0</v>
      </c>
      <c r="J27" s="227"/>
      <c r="K27" s="227"/>
      <c r="L27" s="227"/>
      <c r="M27" s="227"/>
      <c r="N27" s="227"/>
      <c r="O27" s="227"/>
      <c r="P27" s="227"/>
      <c r="Q27" s="227"/>
      <c r="R27" s="227"/>
      <c r="S27" s="227"/>
      <c r="T27" s="227"/>
      <c r="U27" s="227"/>
      <c r="V27" s="227"/>
      <c r="W27" s="227"/>
      <c r="X27" s="227"/>
      <c r="Y27" s="227"/>
      <c r="Z27" s="227"/>
    </row>
    <row r="28" spans="1:26" x14ac:dyDescent="0.3">
      <c r="A28" s="232" t="s">
        <v>116</v>
      </c>
      <c r="B28" s="266"/>
      <c r="C28" s="267"/>
      <c r="D28" s="267"/>
      <c r="E28" s="267"/>
      <c r="F28" s="268"/>
      <c r="G28" s="194"/>
      <c r="H28" s="194"/>
      <c r="I28" s="59">
        <f t="shared" si="3"/>
        <v>0</v>
      </c>
      <c r="J28" s="227"/>
      <c r="K28" s="227"/>
      <c r="L28" s="227"/>
      <c r="M28" s="227"/>
      <c r="N28" s="227"/>
      <c r="O28" s="227"/>
      <c r="P28" s="227"/>
      <c r="Q28" s="227"/>
      <c r="R28" s="227"/>
      <c r="S28" s="227"/>
      <c r="T28" s="227"/>
      <c r="U28" s="227"/>
      <c r="V28" s="227"/>
      <c r="W28" s="227"/>
      <c r="X28" s="227"/>
      <c r="Y28" s="227"/>
      <c r="Z28" s="227"/>
    </row>
    <row r="29" spans="1:26" ht="15" thickBot="1" x14ac:dyDescent="0.35">
      <c r="A29" s="233" t="s">
        <v>117</v>
      </c>
      <c r="B29" s="266"/>
      <c r="C29" s="267"/>
      <c r="D29" s="267"/>
      <c r="E29" s="267"/>
      <c r="F29" s="268"/>
      <c r="G29" s="230"/>
      <c r="H29" s="230"/>
      <c r="I29" s="61">
        <f>SUM(G29:H29)</f>
        <v>0</v>
      </c>
      <c r="J29" s="227"/>
      <c r="K29" s="227"/>
      <c r="L29" s="227"/>
      <c r="M29" s="227"/>
      <c r="N29" s="227"/>
      <c r="O29" s="227"/>
      <c r="P29" s="227"/>
      <c r="Q29" s="227"/>
      <c r="R29" s="227"/>
      <c r="S29" s="227"/>
      <c r="T29" s="227"/>
      <c r="U29" s="227"/>
      <c r="V29" s="227"/>
      <c r="W29" s="227"/>
      <c r="X29" s="227"/>
      <c r="Y29" s="227"/>
      <c r="Z29" s="227"/>
    </row>
    <row r="30" spans="1:26" ht="15" thickBot="1" x14ac:dyDescent="0.35">
      <c r="A30" s="179" t="s">
        <v>39</v>
      </c>
      <c r="B30" s="280"/>
      <c r="C30" s="281"/>
      <c r="D30" s="281"/>
      <c r="E30" s="281"/>
      <c r="F30" s="282"/>
      <c r="G30" s="228">
        <f>SUM(G24:G29)</f>
        <v>0</v>
      </c>
      <c r="H30" s="228">
        <f>SUM(H24:H29)</f>
        <v>0</v>
      </c>
      <c r="I30" s="229">
        <f>SUM(I24:I29)</f>
        <v>0</v>
      </c>
    </row>
    <row r="31" spans="1:26" x14ac:dyDescent="0.3">
      <c r="A31" s="163"/>
      <c r="B31" s="188"/>
      <c r="C31" s="188"/>
      <c r="D31" s="188"/>
      <c r="E31" s="188"/>
      <c r="F31" s="188"/>
      <c r="G31" s="188"/>
      <c r="H31" s="188"/>
      <c r="I31" s="169"/>
      <c r="J31" s="169"/>
      <c r="K31" s="168"/>
    </row>
    <row r="32" spans="1:26" ht="15" thickBot="1" x14ac:dyDescent="0.35">
      <c r="A32" s="164" t="s">
        <v>38</v>
      </c>
      <c r="B32" s="163"/>
      <c r="C32" s="163"/>
      <c r="D32" s="163"/>
      <c r="E32" s="163"/>
      <c r="F32" s="163"/>
      <c r="G32" s="163"/>
      <c r="H32" s="163"/>
      <c r="I32" s="163"/>
    </row>
    <row r="33" spans="1:26" ht="15" customHeight="1" x14ac:dyDescent="0.3">
      <c r="A33" s="274" t="s">
        <v>41</v>
      </c>
      <c r="B33" s="275"/>
      <c r="C33" s="276"/>
      <c r="D33" s="66" t="s">
        <v>96</v>
      </c>
      <c r="E33" s="66" t="s">
        <v>97</v>
      </c>
      <c r="F33" s="66" t="s">
        <v>106</v>
      </c>
      <c r="G33" s="67" t="s">
        <v>99</v>
      </c>
      <c r="H33" s="67" t="s">
        <v>100</v>
      </c>
      <c r="I33" s="68" t="s">
        <v>101</v>
      </c>
    </row>
    <row r="34" spans="1:26" ht="15" thickBot="1" x14ac:dyDescent="0.35">
      <c r="A34" s="195" t="s">
        <v>92</v>
      </c>
      <c r="B34" s="50"/>
      <c r="C34" s="189"/>
      <c r="D34" s="60">
        <f>G19+G30</f>
        <v>0</v>
      </c>
      <c r="E34" s="60">
        <f>H19+H30</f>
        <v>0</v>
      </c>
      <c r="F34" s="63">
        <v>0.2</v>
      </c>
      <c r="G34" s="60">
        <f>D34*$F34</f>
        <v>0</v>
      </c>
      <c r="H34" s="60">
        <f>E34*$F34</f>
        <v>0</v>
      </c>
      <c r="I34" s="64">
        <f>SUM(G34:H34)</f>
        <v>0</v>
      </c>
    </row>
    <row r="35" spans="1:26" x14ac:dyDescent="0.3">
      <c r="A35" s="163"/>
      <c r="B35" s="163"/>
      <c r="C35" s="163"/>
      <c r="D35" s="163"/>
      <c r="E35" s="163"/>
      <c r="F35" s="163"/>
      <c r="G35" s="163"/>
      <c r="H35" s="163"/>
      <c r="I35" s="163"/>
    </row>
    <row r="36" spans="1:26" ht="15" thickBot="1" x14ac:dyDescent="0.35">
      <c r="A36" s="351" t="s">
        <v>159</v>
      </c>
      <c r="B36" s="295"/>
      <c r="C36" s="295"/>
      <c r="D36" s="295"/>
      <c r="E36" s="295"/>
      <c r="F36" s="296"/>
      <c r="G36" s="191"/>
      <c r="H36" s="163"/>
      <c r="I36" s="163"/>
    </row>
    <row r="37" spans="1:26" ht="15.6" x14ac:dyDescent="0.3">
      <c r="A37" s="196" t="s">
        <v>107</v>
      </c>
      <c r="B37" s="197"/>
      <c r="C37" s="197"/>
      <c r="D37" s="69" t="s">
        <v>96</v>
      </c>
      <c r="E37" s="66" t="s">
        <v>97</v>
      </c>
      <c r="F37" s="68" t="s">
        <v>112</v>
      </c>
      <c r="G37" s="163"/>
      <c r="H37" s="163"/>
      <c r="I37" s="163"/>
    </row>
    <row r="38" spans="1:26" ht="15" thickBot="1" x14ac:dyDescent="0.35">
      <c r="A38" s="169"/>
      <c r="B38" s="169"/>
      <c r="C38" s="169"/>
      <c r="D38" s="65">
        <f>G19+G30+G34</f>
        <v>0</v>
      </c>
      <c r="E38" s="60">
        <f>H19+H30+H34</f>
        <v>0</v>
      </c>
      <c r="F38" s="64">
        <f>SUM(D38:E38)</f>
        <v>0</v>
      </c>
      <c r="G38" s="163"/>
      <c r="H38" s="163"/>
      <c r="I38" s="163"/>
    </row>
    <row r="39" spans="1:26" x14ac:dyDescent="0.3">
      <c r="A39" s="169"/>
      <c r="B39" s="169"/>
      <c r="C39" s="169"/>
      <c r="D39" s="198"/>
      <c r="E39" s="198"/>
      <c r="F39" s="199"/>
      <c r="G39" s="201"/>
      <c r="H39" s="201"/>
      <c r="I39" s="201"/>
      <c r="J39" s="201"/>
      <c r="K39" s="201"/>
      <c r="L39" s="201"/>
      <c r="M39" s="201"/>
      <c r="N39" s="201"/>
      <c r="O39" s="201"/>
      <c r="P39" s="201"/>
      <c r="Q39" s="201"/>
      <c r="R39" s="201"/>
      <c r="S39" s="201"/>
    </row>
    <row r="40" spans="1:26" ht="15" thickBot="1" x14ac:dyDescent="0.35">
      <c r="A40" s="169"/>
      <c r="B40" s="169"/>
      <c r="C40" s="169"/>
      <c r="D40" s="198"/>
      <c r="E40" s="198"/>
      <c r="F40" s="199"/>
      <c r="G40" s="163"/>
      <c r="H40" s="163"/>
      <c r="I40" s="163"/>
    </row>
    <row r="41" spans="1:26" ht="15.6" x14ac:dyDescent="0.3">
      <c r="A41" s="202" t="s">
        <v>93</v>
      </c>
      <c r="B41" s="203"/>
      <c r="C41" s="204"/>
      <c r="D41" s="205" t="s">
        <v>96</v>
      </c>
      <c r="E41" s="206" t="s">
        <v>97</v>
      </c>
      <c r="F41" s="207" t="s">
        <v>101</v>
      </c>
      <c r="G41" s="163"/>
      <c r="H41" s="190"/>
      <c r="I41" s="163"/>
    </row>
    <row r="42" spans="1:26" x14ac:dyDescent="0.3">
      <c r="A42" s="273" t="s">
        <v>94</v>
      </c>
      <c r="B42" s="273"/>
      <c r="C42" s="208"/>
      <c r="D42" s="209">
        <f>D38</f>
        <v>0</v>
      </c>
      <c r="E42" s="210">
        <f>E38</f>
        <v>0</v>
      </c>
      <c r="F42" s="211">
        <f>F38</f>
        <v>0</v>
      </c>
      <c r="G42" s="163"/>
      <c r="H42" s="163"/>
      <c r="I42" s="163"/>
    </row>
    <row r="43" spans="1:26" x14ac:dyDescent="0.3">
      <c r="A43" s="273" t="s">
        <v>108</v>
      </c>
      <c r="B43" s="273"/>
      <c r="C43" s="208"/>
      <c r="D43" s="212"/>
      <c r="E43" s="213"/>
      <c r="F43" s="211">
        <f>SUM(D43:E43)</f>
        <v>0</v>
      </c>
      <c r="G43" s="163"/>
      <c r="H43" s="163"/>
      <c r="I43" s="163"/>
    </row>
    <row r="44" spans="1:26" ht="15" thickBot="1" x14ac:dyDescent="0.35">
      <c r="A44" s="273" t="s">
        <v>109</v>
      </c>
      <c r="B44" s="273"/>
      <c r="C44" s="214"/>
      <c r="D44" s="215"/>
      <c r="E44" s="216"/>
      <c r="F44" s="217">
        <f>SUM(D44:E44)</f>
        <v>0</v>
      </c>
      <c r="G44" s="163"/>
      <c r="H44" s="163"/>
      <c r="I44" s="163"/>
    </row>
    <row r="45" spans="1:26" s="163" customFormat="1" ht="15" thickBot="1" x14ac:dyDescent="0.35">
      <c r="A45" s="218"/>
      <c r="B45" s="218"/>
      <c r="C45" s="218"/>
      <c r="D45" s="218"/>
      <c r="E45" s="218"/>
      <c r="F45" s="219">
        <f>SUM(F42:F44)</f>
        <v>0</v>
      </c>
      <c r="T45" s="222"/>
      <c r="U45" s="222"/>
      <c r="V45" s="222"/>
      <c r="W45" s="222"/>
      <c r="X45" s="222"/>
      <c r="Y45" s="222"/>
      <c r="Z45" s="222"/>
    </row>
    <row r="46" spans="1:26" s="163" customFormat="1" x14ac:dyDescent="0.3">
      <c r="T46" s="222"/>
      <c r="U46" s="222"/>
      <c r="V46" s="222"/>
      <c r="W46" s="222"/>
      <c r="X46" s="222"/>
      <c r="Y46" s="222"/>
      <c r="Z46" s="222"/>
    </row>
    <row r="47" spans="1:26" s="163" customFormat="1" x14ac:dyDescent="0.3">
      <c r="T47" s="222"/>
      <c r="U47" s="222"/>
      <c r="V47" s="222"/>
      <c r="W47" s="222"/>
      <c r="X47" s="222"/>
      <c r="Y47" s="222"/>
      <c r="Z47" s="222"/>
    </row>
    <row r="48" spans="1:26" s="163" customFormat="1" x14ac:dyDescent="0.3">
      <c r="A48" s="164" t="s">
        <v>110</v>
      </c>
      <c r="B48" s="225"/>
      <c r="C48" s="226"/>
      <c r="D48" s="226"/>
      <c r="E48" s="226"/>
      <c r="F48" s="226"/>
      <c r="G48" s="226"/>
      <c r="H48" s="226"/>
      <c r="I48" s="226"/>
      <c r="T48" s="222"/>
      <c r="U48" s="222"/>
      <c r="V48" s="222"/>
      <c r="W48" s="222"/>
      <c r="X48" s="222"/>
      <c r="Y48" s="222"/>
      <c r="Z48" s="222"/>
    </row>
    <row r="49" spans="2:26" s="163" customFormat="1" x14ac:dyDescent="0.3">
      <c r="B49" s="225"/>
      <c r="C49" s="226"/>
      <c r="D49" s="226"/>
      <c r="E49" s="226"/>
      <c r="F49" s="226"/>
      <c r="G49" s="226"/>
      <c r="H49" s="226"/>
      <c r="I49" s="226"/>
      <c r="T49" s="222"/>
      <c r="U49" s="222"/>
      <c r="V49" s="222"/>
      <c r="W49" s="222"/>
      <c r="X49" s="222"/>
      <c r="Y49" s="222"/>
      <c r="Z49" s="222"/>
    </row>
    <row r="50" spans="2:26" s="163" customFormat="1" x14ac:dyDescent="0.3">
      <c r="B50" s="226"/>
      <c r="C50" s="226"/>
      <c r="D50" s="226"/>
      <c r="E50" s="226"/>
      <c r="F50" s="226"/>
      <c r="G50" s="226"/>
      <c r="H50" s="226"/>
      <c r="I50" s="226"/>
      <c r="T50" s="222"/>
      <c r="U50" s="222"/>
      <c r="V50" s="222"/>
      <c r="W50" s="222"/>
      <c r="X50" s="222"/>
      <c r="Y50" s="222"/>
      <c r="Z50" s="222"/>
    </row>
    <row r="51" spans="2:26" s="163" customFormat="1" x14ac:dyDescent="0.3">
      <c r="B51" s="226"/>
      <c r="C51" s="226"/>
      <c r="D51" s="226"/>
      <c r="E51" s="226"/>
      <c r="F51" s="226"/>
      <c r="G51" s="226"/>
      <c r="H51" s="226"/>
      <c r="I51" s="226"/>
      <c r="T51" s="222"/>
      <c r="U51" s="222"/>
      <c r="V51" s="222"/>
      <c r="W51" s="222"/>
      <c r="X51" s="222"/>
      <c r="Y51" s="222"/>
      <c r="Z51" s="222"/>
    </row>
    <row r="52" spans="2:26" s="163" customFormat="1" x14ac:dyDescent="0.3">
      <c r="B52" s="226"/>
      <c r="C52" s="226"/>
      <c r="D52" s="226"/>
      <c r="E52" s="226"/>
      <c r="F52" s="226"/>
      <c r="G52" s="226"/>
      <c r="H52" s="226"/>
      <c r="I52" s="226"/>
      <c r="T52" s="222"/>
      <c r="U52" s="222"/>
      <c r="V52" s="222"/>
      <c r="W52" s="222"/>
      <c r="X52" s="222"/>
      <c r="Y52" s="222"/>
      <c r="Z52" s="222"/>
    </row>
    <row r="53" spans="2:26" s="163" customFormat="1" x14ac:dyDescent="0.3">
      <c r="B53" s="226"/>
      <c r="C53" s="226"/>
      <c r="D53" s="226"/>
      <c r="E53" s="226"/>
      <c r="F53" s="226"/>
      <c r="G53" s="226"/>
      <c r="H53" s="226"/>
      <c r="I53" s="226"/>
      <c r="T53" s="222"/>
      <c r="U53" s="222"/>
      <c r="V53" s="222"/>
      <c r="W53" s="222"/>
      <c r="X53" s="222"/>
      <c r="Y53" s="222"/>
      <c r="Z53" s="222"/>
    </row>
    <row r="54" spans="2:26" s="163" customFormat="1" x14ac:dyDescent="0.3">
      <c r="B54" s="226"/>
      <c r="C54" s="226"/>
      <c r="D54" s="226"/>
      <c r="E54" s="226"/>
      <c r="F54" s="226"/>
      <c r="G54" s="226"/>
      <c r="H54" s="226"/>
      <c r="I54" s="226"/>
      <c r="T54" s="222"/>
      <c r="U54" s="222"/>
      <c r="V54" s="222"/>
      <c r="W54" s="222"/>
      <c r="X54" s="222"/>
      <c r="Y54" s="222"/>
      <c r="Z54" s="222"/>
    </row>
    <row r="55" spans="2:26" s="163" customFormat="1" x14ac:dyDescent="0.3">
      <c r="B55" s="226"/>
      <c r="C55" s="226"/>
      <c r="D55" s="226"/>
      <c r="E55" s="226"/>
      <c r="F55" s="226"/>
      <c r="G55" s="226"/>
      <c r="H55" s="226"/>
      <c r="I55" s="226"/>
      <c r="T55" s="222"/>
      <c r="U55" s="222"/>
      <c r="V55" s="222"/>
      <c r="W55" s="222"/>
      <c r="X55" s="222"/>
      <c r="Y55" s="222"/>
      <c r="Z55" s="222"/>
    </row>
    <row r="56" spans="2:26" s="163" customFormat="1" x14ac:dyDescent="0.3">
      <c r="B56" s="226"/>
      <c r="C56" s="226"/>
      <c r="D56" s="226"/>
      <c r="E56" s="226"/>
      <c r="F56" s="226"/>
      <c r="G56" s="226"/>
      <c r="H56" s="226"/>
      <c r="I56" s="226"/>
      <c r="T56" s="222"/>
      <c r="U56" s="222"/>
      <c r="V56" s="222"/>
      <c r="W56" s="222"/>
      <c r="X56" s="222"/>
      <c r="Y56" s="222"/>
      <c r="Z56" s="222"/>
    </row>
    <row r="57" spans="2:26" s="163" customFormat="1" x14ac:dyDescent="0.3">
      <c r="B57" s="226"/>
      <c r="C57" s="226"/>
      <c r="D57" s="226"/>
      <c r="E57" s="226"/>
      <c r="F57" s="226"/>
      <c r="G57" s="226"/>
      <c r="H57" s="226"/>
      <c r="I57" s="226"/>
      <c r="T57" s="222"/>
      <c r="U57" s="222"/>
      <c r="V57" s="222"/>
      <c r="W57" s="222"/>
      <c r="X57" s="222"/>
      <c r="Y57" s="222"/>
      <c r="Z57" s="222"/>
    </row>
    <row r="58" spans="2:26" s="163" customFormat="1" x14ac:dyDescent="0.3">
      <c r="B58" s="226"/>
      <c r="C58" s="226"/>
      <c r="D58" s="226"/>
      <c r="E58" s="226"/>
      <c r="F58" s="226"/>
      <c r="G58" s="226"/>
      <c r="H58" s="226"/>
      <c r="I58" s="226"/>
      <c r="T58" s="222"/>
      <c r="U58" s="222"/>
      <c r="V58" s="222"/>
      <c r="W58" s="222"/>
      <c r="X58" s="222"/>
      <c r="Y58" s="222"/>
      <c r="Z58" s="222"/>
    </row>
    <row r="59" spans="2:26" s="163" customFormat="1" x14ac:dyDescent="0.3">
      <c r="B59" s="226"/>
      <c r="C59" s="226"/>
      <c r="D59" s="226"/>
      <c r="E59" s="226"/>
      <c r="F59" s="226"/>
      <c r="G59" s="226"/>
      <c r="H59" s="226"/>
      <c r="I59" s="226"/>
      <c r="T59" s="222"/>
      <c r="U59" s="222"/>
      <c r="V59" s="222"/>
      <c r="W59" s="222"/>
      <c r="X59" s="222"/>
      <c r="Y59" s="222"/>
      <c r="Z59" s="222"/>
    </row>
    <row r="60" spans="2:26" s="163" customFormat="1" x14ac:dyDescent="0.3">
      <c r="B60" s="226"/>
      <c r="C60" s="226"/>
      <c r="D60" s="226"/>
      <c r="E60" s="226"/>
      <c r="F60" s="226"/>
      <c r="G60" s="226"/>
      <c r="H60" s="226"/>
      <c r="I60" s="226"/>
      <c r="T60" s="222"/>
      <c r="U60" s="222"/>
      <c r="V60" s="222"/>
      <c r="W60" s="222"/>
      <c r="X60" s="222"/>
      <c r="Y60" s="222"/>
      <c r="Z60" s="222"/>
    </row>
    <row r="61" spans="2:26" s="163" customFormat="1" x14ac:dyDescent="0.3">
      <c r="T61" s="222"/>
      <c r="U61" s="222"/>
      <c r="V61" s="222"/>
      <c r="W61" s="222"/>
      <c r="X61" s="222"/>
      <c r="Y61" s="222"/>
      <c r="Z61" s="222"/>
    </row>
    <row r="62" spans="2:26" s="163" customFormat="1" x14ac:dyDescent="0.3">
      <c r="T62" s="222"/>
      <c r="U62" s="222"/>
      <c r="V62" s="222"/>
      <c r="W62" s="222"/>
      <c r="X62" s="222"/>
      <c r="Y62" s="222"/>
      <c r="Z62" s="222"/>
    </row>
    <row r="63" spans="2:26" s="163" customFormat="1" x14ac:dyDescent="0.3">
      <c r="T63" s="222"/>
      <c r="U63" s="222"/>
      <c r="V63" s="222"/>
      <c r="W63" s="222"/>
      <c r="X63" s="222"/>
      <c r="Y63" s="222"/>
      <c r="Z63" s="222"/>
    </row>
    <row r="64" spans="2:26" s="163" customFormat="1" x14ac:dyDescent="0.3">
      <c r="T64" s="222"/>
      <c r="U64" s="222"/>
      <c r="V64" s="222"/>
      <c r="W64" s="222"/>
      <c r="X64" s="222"/>
      <c r="Y64" s="222"/>
      <c r="Z64" s="222"/>
    </row>
    <row r="65" spans="20:26" s="163" customFormat="1" x14ac:dyDescent="0.3">
      <c r="T65" s="222"/>
      <c r="U65" s="222"/>
      <c r="V65" s="222"/>
      <c r="W65" s="222"/>
      <c r="X65" s="222"/>
      <c r="Y65" s="222"/>
      <c r="Z65" s="222"/>
    </row>
    <row r="66" spans="20:26" s="163" customFormat="1" x14ac:dyDescent="0.3">
      <c r="T66" s="222"/>
      <c r="U66" s="222"/>
      <c r="V66" s="222"/>
      <c r="W66" s="222"/>
      <c r="X66" s="222"/>
      <c r="Y66" s="222"/>
      <c r="Z66" s="222"/>
    </row>
    <row r="67" spans="20:26" s="163" customFormat="1" x14ac:dyDescent="0.3">
      <c r="T67" s="222"/>
      <c r="U67" s="222"/>
      <c r="V67" s="222"/>
      <c r="W67" s="222"/>
      <c r="X67" s="222"/>
      <c r="Y67" s="222"/>
      <c r="Z67" s="222"/>
    </row>
    <row r="68" spans="20:26" s="163" customFormat="1" x14ac:dyDescent="0.3">
      <c r="T68" s="222"/>
      <c r="U68" s="222"/>
      <c r="V68" s="222"/>
      <c r="W68" s="222"/>
      <c r="X68" s="222"/>
      <c r="Y68" s="222"/>
      <c r="Z68" s="222"/>
    </row>
    <row r="69" spans="20:26" s="163" customFormat="1" x14ac:dyDescent="0.3">
      <c r="T69" s="222"/>
      <c r="U69" s="222"/>
      <c r="V69" s="222"/>
      <c r="W69" s="222"/>
      <c r="X69" s="222"/>
      <c r="Y69" s="222"/>
      <c r="Z69" s="222"/>
    </row>
    <row r="70" spans="20:26" s="163" customFormat="1" x14ac:dyDescent="0.3">
      <c r="T70" s="222"/>
      <c r="U70" s="222"/>
      <c r="V70" s="222"/>
      <c r="W70" s="222"/>
      <c r="X70" s="222"/>
      <c r="Y70" s="222"/>
      <c r="Z70" s="222"/>
    </row>
    <row r="71" spans="20:26" s="163" customFormat="1" x14ac:dyDescent="0.3">
      <c r="T71" s="222"/>
      <c r="U71" s="222"/>
      <c r="V71" s="222"/>
      <c r="W71" s="222"/>
      <c r="X71" s="222"/>
      <c r="Y71" s="222"/>
      <c r="Z71" s="222"/>
    </row>
    <row r="72" spans="20:26" s="163" customFormat="1" x14ac:dyDescent="0.3">
      <c r="T72" s="222"/>
      <c r="U72" s="222"/>
      <c r="V72" s="222"/>
      <c r="W72" s="222"/>
      <c r="X72" s="222"/>
      <c r="Y72" s="222"/>
      <c r="Z72" s="222"/>
    </row>
    <row r="73" spans="20:26" s="163" customFormat="1" x14ac:dyDescent="0.3">
      <c r="T73" s="222"/>
      <c r="U73" s="222"/>
      <c r="V73" s="222"/>
      <c r="W73" s="222"/>
      <c r="X73" s="222"/>
      <c r="Y73" s="222"/>
      <c r="Z73" s="222"/>
    </row>
    <row r="74" spans="20:26" s="163" customFormat="1" x14ac:dyDescent="0.3">
      <c r="T74" s="222"/>
      <c r="U74" s="222"/>
      <c r="V74" s="222"/>
      <c r="W74" s="222"/>
      <c r="X74" s="222"/>
      <c r="Y74" s="222"/>
      <c r="Z74" s="222"/>
    </row>
    <row r="75" spans="20:26" s="163" customFormat="1" x14ac:dyDescent="0.3">
      <c r="T75" s="222"/>
      <c r="U75" s="222"/>
      <c r="V75" s="222"/>
      <c r="W75" s="222"/>
      <c r="X75" s="222"/>
      <c r="Y75" s="222"/>
      <c r="Z75" s="222"/>
    </row>
    <row r="76" spans="20:26" s="163" customFormat="1" x14ac:dyDescent="0.3">
      <c r="T76" s="222"/>
      <c r="U76" s="222"/>
      <c r="V76" s="222"/>
      <c r="W76" s="222"/>
      <c r="X76" s="222"/>
      <c r="Y76" s="222"/>
      <c r="Z76" s="222"/>
    </row>
    <row r="77" spans="20:26" s="163" customFormat="1" x14ac:dyDescent="0.3">
      <c r="T77" s="222"/>
      <c r="U77" s="222"/>
      <c r="V77" s="222"/>
      <c r="W77" s="222"/>
      <c r="X77" s="222"/>
      <c r="Y77" s="222"/>
      <c r="Z77" s="222"/>
    </row>
    <row r="78" spans="20:26" s="163" customFormat="1" x14ac:dyDescent="0.3">
      <c r="T78" s="222"/>
      <c r="U78" s="222"/>
      <c r="V78" s="222"/>
      <c r="W78" s="222"/>
      <c r="X78" s="222"/>
      <c r="Y78" s="222"/>
      <c r="Z78" s="222"/>
    </row>
    <row r="79" spans="20:26" s="163" customFormat="1" x14ac:dyDescent="0.3">
      <c r="T79" s="222"/>
      <c r="U79" s="222"/>
      <c r="V79" s="222"/>
      <c r="W79" s="222"/>
      <c r="X79" s="222"/>
      <c r="Y79" s="222"/>
      <c r="Z79" s="222"/>
    </row>
    <row r="80" spans="20:26" s="163" customFormat="1" x14ac:dyDescent="0.3">
      <c r="T80" s="222"/>
      <c r="U80" s="222"/>
      <c r="V80" s="222"/>
      <c r="W80" s="222"/>
      <c r="X80" s="222"/>
      <c r="Y80" s="222"/>
      <c r="Z80" s="222"/>
    </row>
    <row r="81" spans="20:26" s="163" customFormat="1" x14ac:dyDescent="0.3">
      <c r="T81" s="222"/>
      <c r="U81" s="222"/>
      <c r="V81" s="222"/>
      <c r="W81" s="222"/>
      <c r="X81" s="222"/>
      <c r="Y81" s="222"/>
      <c r="Z81" s="222"/>
    </row>
    <row r="82" spans="20:26" s="163" customFormat="1" x14ac:dyDescent="0.3">
      <c r="T82" s="222"/>
      <c r="U82" s="222"/>
      <c r="V82" s="222"/>
      <c r="W82" s="222"/>
      <c r="X82" s="222"/>
      <c r="Y82" s="222"/>
      <c r="Z82" s="222"/>
    </row>
    <row r="83" spans="20:26" s="163" customFormat="1" x14ac:dyDescent="0.3">
      <c r="T83" s="222"/>
      <c r="U83" s="222"/>
      <c r="V83" s="222"/>
      <c r="W83" s="222"/>
      <c r="X83" s="222"/>
      <c r="Y83" s="222"/>
      <c r="Z83" s="222"/>
    </row>
    <row r="84" spans="20:26" s="163" customFormat="1" x14ac:dyDescent="0.3">
      <c r="T84" s="222"/>
      <c r="U84" s="222"/>
      <c r="V84" s="222"/>
      <c r="W84" s="222"/>
      <c r="X84" s="222"/>
      <c r="Y84" s="222"/>
      <c r="Z84" s="222"/>
    </row>
    <row r="85" spans="20:26" s="163" customFormat="1" x14ac:dyDescent="0.3">
      <c r="T85" s="222"/>
      <c r="U85" s="222"/>
      <c r="V85" s="222"/>
      <c r="W85" s="222"/>
      <c r="X85" s="222"/>
      <c r="Y85" s="222"/>
      <c r="Z85" s="222"/>
    </row>
    <row r="86" spans="20:26" s="163" customFormat="1" x14ac:dyDescent="0.3">
      <c r="T86" s="222"/>
      <c r="U86" s="222"/>
      <c r="V86" s="222"/>
      <c r="W86" s="222"/>
      <c r="X86" s="222"/>
      <c r="Y86" s="222"/>
      <c r="Z86" s="222"/>
    </row>
    <row r="87" spans="20:26" s="163" customFormat="1" x14ac:dyDescent="0.3">
      <c r="T87" s="222"/>
      <c r="U87" s="222"/>
      <c r="V87" s="222"/>
      <c r="W87" s="222"/>
      <c r="X87" s="222"/>
      <c r="Y87" s="222"/>
      <c r="Z87" s="222"/>
    </row>
    <row r="88" spans="20:26" s="163" customFormat="1" x14ac:dyDescent="0.3">
      <c r="T88" s="222"/>
      <c r="U88" s="222"/>
      <c r="V88" s="222"/>
      <c r="W88" s="222"/>
      <c r="X88" s="222"/>
      <c r="Y88" s="222"/>
      <c r="Z88" s="222"/>
    </row>
    <row r="89" spans="20:26" s="163" customFormat="1" x14ac:dyDescent="0.3">
      <c r="T89" s="222"/>
      <c r="U89" s="222"/>
      <c r="V89" s="222"/>
      <c r="W89" s="222"/>
      <c r="X89" s="222"/>
      <c r="Y89" s="222"/>
      <c r="Z89" s="222"/>
    </row>
    <row r="90" spans="20:26" s="163" customFormat="1" x14ac:dyDescent="0.3">
      <c r="T90" s="222"/>
      <c r="U90" s="222"/>
      <c r="V90" s="222"/>
      <c r="W90" s="222"/>
      <c r="X90" s="222"/>
      <c r="Y90" s="222"/>
      <c r="Z90" s="222"/>
    </row>
    <row r="91" spans="20:26" s="163" customFormat="1" x14ac:dyDescent="0.3">
      <c r="T91" s="222"/>
      <c r="U91" s="222"/>
      <c r="V91" s="222"/>
      <c r="W91" s="222"/>
      <c r="X91" s="222"/>
      <c r="Y91" s="222"/>
      <c r="Z91" s="222"/>
    </row>
    <row r="92" spans="20:26" s="163" customFormat="1" x14ac:dyDescent="0.3">
      <c r="T92" s="222"/>
      <c r="U92" s="222"/>
      <c r="V92" s="222"/>
      <c r="W92" s="222"/>
      <c r="X92" s="222"/>
      <c r="Y92" s="222"/>
      <c r="Z92" s="222"/>
    </row>
    <row r="93" spans="20:26" s="163" customFormat="1" x14ac:dyDescent="0.3">
      <c r="T93" s="222"/>
      <c r="U93" s="222"/>
      <c r="V93" s="222"/>
      <c r="W93" s="222"/>
      <c r="X93" s="222"/>
      <c r="Y93" s="222"/>
      <c r="Z93" s="222"/>
    </row>
    <row r="94" spans="20:26" s="163" customFormat="1" x14ac:dyDescent="0.3">
      <c r="T94" s="222"/>
      <c r="U94" s="222"/>
      <c r="V94" s="222"/>
      <c r="W94" s="222"/>
      <c r="X94" s="222"/>
      <c r="Y94" s="222"/>
      <c r="Z94" s="222"/>
    </row>
    <row r="95" spans="20:26" s="163" customFormat="1" x14ac:dyDescent="0.3">
      <c r="T95" s="222"/>
      <c r="U95" s="222"/>
      <c r="V95" s="222"/>
      <c r="W95" s="222"/>
      <c r="X95" s="222"/>
      <c r="Y95" s="222"/>
      <c r="Z95" s="222"/>
    </row>
    <row r="96" spans="20:26" s="163" customFormat="1" x14ac:dyDescent="0.3">
      <c r="T96" s="222"/>
      <c r="U96" s="222"/>
      <c r="V96" s="222"/>
      <c r="W96" s="222"/>
      <c r="X96" s="222"/>
      <c r="Y96" s="222"/>
      <c r="Z96" s="222"/>
    </row>
    <row r="97" spans="20:26" s="163" customFormat="1" x14ac:dyDescent="0.3">
      <c r="T97" s="222"/>
      <c r="U97" s="222"/>
      <c r="V97" s="222"/>
      <c r="W97" s="222"/>
      <c r="X97" s="222"/>
      <c r="Y97" s="222"/>
      <c r="Z97" s="222"/>
    </row>
    <row r="98" spans="20:26" s="163" customFormat="1" x14ac:dyDescent="0.3">
      <c r="T98" s="222"/>
      <c r="U98" s="222"/>
      <c r="V98" s="222"/>
      <c r="W98" s="222"/>
      <c r="X98" s="222"/>
      <c r="Y98" s="222"/>
      <c r="Z98" s="222"/>
    </row>
    <row r="99" spans="20:26" s="163" customFormat="1" x14ac:dyDescent="0.3">
      <c r="T99" s="222"/>
      <c r="U99" s="222"/>
      <c r="V99" s="222"/>
      <c r="W99" s="222"/>
      <c r="X99" s="222"/>
      <c r="Y99" s="222"/>
      <c r="Z99" s="222"/>
    </row>
    <row r="100" spans="20:26" s="163" customFormat="1" x14ac:dyDescent="0.3">
      <c r="T100" s="222"/>
      <c r="U100" s="222"/>
      <c r="V100" s="222"/>
      <c r="W100" s="222"/>
      <c r="X100" s="222"/>
      <c r="Y100" s="222"/>
      <c r="Z100" s="222"/>
    </row>
    <row r="101" spans="20:26" s="163" customFormat="1" x14ac:dyDescent="0.3">
      <c r="T101" s="222"/>
      <c r="U101" s="222"/>
      <c r="V101" s="222"/>
      <c r="W101" s="222"/>
      <c r="X101" s="222"/>
      <c r="Y101" s="222"/>
      <c r="Z101" s="222"/>
    </row>
    <row r="102" spans="20:26" s="163" customFormat="1" x14ac:dyDescent="0.3">
      <c r="T102" s="222"/>
      <c r="U102" s="222"/>
      <c r="V102" s="222"/>
      <c r="W102" s="222"/>
      <c r="X102" s="222"/>
      <c r="Y102" s="222"/>
      <c r="Z102" s="222"/>
    </row>
    <row r="103" spans="20:26" s="163" customFormat="1" x14ac:dyDescent="0.3">
      <c r="T103" s="222"/>
      <c r="U103" s="222"/>
      <c r="V103" s="222"/>
      <c r="W103" s="222"/>
      <c r="X103" s="222"/>
      <c r="Y103" s="222"/>
      <c r="Z103" s="222"/>
    </row>
    <row r="104" spans="20:26" s="163" customFormat="1" x14ac:dyDescent="0.3">
      <c r="T104" s="222"/>
      <c r="U104" s="222"/>
      <c r="V104" s="222"/>
      <c r="W104" s="222"/>
      <c r="X104" s="222"/>
      <c r="Y104" s="222"/>
      <c r="Z104" s="222"/>
    </row>
    <row r="105" spans="20:26" s="163" customFormat="1" x14ac:dyDescent="0.3">
      <c r="T105" s="222"/>
      <c r="U105" s="222"/>
      <c r="V105" s="222"/>
      <c r="W105" s="222"/>
      <c r="X105" s="222"/>
      <c r="Y105" s="222"/>
      <c r="Z105" s="222"/>
    </row>
    <row r="106" spans="20:26" s="163" customFormat="1" x14ac:dyDescent="0.3">
      <c r="T106" s="222"/>
      <c r="U106" s="222"/>
      <c r="V106" s="222"/>
      <c r="W106" s="222"/>
      <c r="X106" s="222"/>
      <c r="Y106" s="222"/>
      <c r="Z106" s="222"/>
    </row>
    <row r="107" spans="20:26" s="163" customFormat="1" x14ac:dyDescent="0.3">
      <c r="T107" s="222"/>
      <c r="U107" s="222"/>
      <c r="V107" s="222"/>
      <c r="W107" s="222"/>
      <c r="X107" s="222"/>
      <c r="Y107" s="222"/>
      <c r="Z107" s="222"/>
    </row>
    <row r="108" spans="20:26" s="163" customFormat="1" x14ac:dyDescent="0.3">
      <c r="T108" s="222"/>
      <c r="U108" s="222"/>
      <c r="V108" s="222"/>
      <c r="W108" s="222"/>
      <c r="X108" s="222"/>
      <c r="Y108" s="222"/>
      <c r="Z108" s="222"/>
    </row>
    <row r="109" spans="20:26" s="163" customFormat="1" x14ac:dyDescent="0.3">
      <c r="T109" s="222"/>
      <c r="U109" s="222"/>
      <c r="V109" s="222"/>
      <c r="W109" s="222"/>
      <c r="X109" s="222"/>
      <c r="Y109" s="222"/>
      <c r="Z109" s="222"/>
    </row>
    <row r="110" spans="20:26" s="163" customFormat="1" x14ac:dyDescent="0.3">
      <c r="T110" s="222"/>
      <c r="U110" s="222"/>
      <c r="V110" s="222"/>
      <c r="W110" s="222"/>
      <c r="X110" s="222"/>
      <c r="Y110" s="222"/>
      <c r="Z110" s="222"/>
    </row>
    <row r="111" spans="20:26" s="163" customFormat="1" x14ac:dyDescent="0.3">
      <c r="T111" s="222"/>
      <c r="U111" s="222"/>
      <c r="V111" s="222"/>
      <c r="W111" s="222"/>
      <c r="X111" s="222"/>
      <c r="Y111" s="222"/>
      <c r="Z111" s="222"/>
    </row>
    <row r="112" spans="20:26" s="163" customFormat="1" x14ac:dyDescent="0.3">
      <c r="T112" s="222"/>
      <c r="U112" s="222"/>
      <c r="V112" s="222"/>
      <c r="W112" s="222"/>
      <c r="X112" s="222"/>
      <c r="Y112" s="222"/>
      <c r="Z112" s="222"/>
    </row>
    <row r="113" spans="20:26" s="163" customFormat="1" x14ac:dyDescent="0.3">
      <c r="T113" s="222"/>
      <c r="U113" s="222"/>
      <c r="V113" s="222"/>
      <c r="W113" s="222"/>
      <c r="X113" s="222"/>
      <c r="Y113" s="222"/>
      <c r="Z113" s="222"/>
    </row>
    <row r="114" spans="20:26" s="163" customFormat="1" x14ac:dyDescent="0.3">
      <c r="T114" s="222"/>
      <c r="U114" s="222"/>
      <c r="V114" s="222"/>
      <c r="W114" s="222"/>
      <c r="X114" s="222"/>
      <c r="Y114" s="222"/>
      <c r="Z114" s="222"/>
    </row>
    <row r="115" spans="20:26" s="163" customFormat="1" x14ac:dyDescent="0.3">
      <c r="T115" s="222"/>
      <c r="U115" s="222"/>
      <c r="V115" s="222"/>
      <c r="W115" s="222"/>
      <c r="X115" s="222"/>
      <c r="Y115" s="222"/>
      <c r="Z115" s="222"/>
    </row>
    <row r="116" spans="20:26" s="163" customFormat="1" x14ac:dyDescent="0.3">
      <c r="T116" s="222"/>
      <c r="U116" s="222"/>
      <c r="V116" s="222"/>
      <c r="W116" s="222"/>
      <c r="X116" s="222"/>
      <c r="Y116" s="222"/>
      <c r="Z116" s="222"/>
    </row>
    <row r="117" spans="20:26" s="163" customFormat="1" x14ac:dyDescent="0.3">
      <c r="T117" s="222"/>
      <c r="U117" s="222"/>
      <c r="V117" s="222"/>
      <c r="W117" s="222"/>
      <c r="X117" s="222"/>
      <c r="Y117" s="222"/>
      <c r="Z117" s="222"/>
    </row>
    <row r="118" spans="20:26" s="163" customFormat="1" x14ac:dyDescent="0.3">
      <c r="T118" s="222"/>
      <c r="U118" s="222"/>
      <c r="V118" s="222"/>
      <c r="W118" s="222"/>
      <c r="X118" s="222"/>
      <c r="Y118" s="222"/>
      <c r="Z118" s="222"/>
    </row>
    <row r="119" spans="20:26" s="163" customFormat="1" x14ac:dyDescent="0.3">
      <c r="T119" s="222"/>
      <c r="U119" s="222"/>
      <c r="V119" s="222"/>
      <c r="W119" s="222"/>
      <c r="X119" s="222"/>
      <c r="Y119" s="222"/>
      <c r="Z119" s="222"/>
    </row>
    <row r="120" spans="20:26" s="163" customFormat="1" x14ac:dyDescent="0.3">
      <c r="T120" s="222"/>
      <c r="U120" s="222"/>
      <c r="V120" s="222"/>
      <c r="W120" s="222"/>
      <c r="X120" s="222"/>
      <c r="Y120" s="222"/>
      <c r="Z120" s="222"/>
    </row>
    <row r="121" spans="20:26" s="163" customFormat="1" x14ac:dyDescent="0.3">
      <c r="T121" s="222"/>
      <c r="U121" s="222"/>
      <c r="V121" s="222"/>
      <c r="W121" s="222"/>
      <c r="X121" s="222"/>
      <c r="Y121" s="222"/>
      <c r="Z121" s="222"/>
    </row>
    <row r="122" spans="20:26" s="163" customFormat="1" x14ac:dyDescent="0.3">
      <c r="T122" s="222"/>
      <c r="U122" s="222"/>
      <c r="V122" s="222"/>
      <c r="W122" s="222"/>
      <c r="X122" s="222"/>
      <c r="Y122" s="222"/>
      <c r="Z122" s="222"/>
    </row>
    <row r="123" spans="20:26" s="163" customFormat="1" x14ac:dyDescent="0.3">
      <c r="T123" s="222"/>
      <c r="U123" s="222"/>
      <c r="V123" s="222"/>
      <c r="W123" s="222"/>
      <c r="X123" s="222"/>
      <c r="Y123" s="222"/>
      <c r="Z123" s="222"/>
    </row>
    <row r="124" spans="20:26" s="163" customFormat="1" x14ac:dyDescent="0.3">
      <c r="T124" s="222"/>
      <c r="U124" s="222"/>
      <c r="V124" s="222"/>
      <c r="W124" s="222"/>
      <c r="X124" s="222"/>
      <c r="Y124" s="222"/>
      <c r="Z124" s="222"/>
    </row>
    <row r="125" spans="20:26" s="163" customFormat="1" x14ac:dyDescent="0.3">
      <c r="T125" s="222"/>
      <c r="U125" s="222"/>
      <c r="V125" s="222"/>
      <c r="W125" s="222"/>
      <c r="X125" s="222"/>
      <c r="Y125" s="222"/>
      <c r="Z125" s="222"/>
    </row>
    <row r="126" spans="20:26" s="163" customFormat="1" x14ac:dyDescent="0.3">
      <c r="T126" s="222"/>
      <c r="U126" s="222"/>
      <c r="V126" s="222"/>
      <c r="W126" s="222"/>
      <c r="X126" s="222"/>
      <c r="Y126" s="222"/>
      <c r="Z126" s="222"/>
    </row>
    <row r="127" spans="20:26" s="163" customFormat="1" x14ac:dyDescent="0.3">
      <c r="T127" s="222"/>
      <c r="U127" s="222"/>
      <c r="V127" s="222"/>
      <c r="W127" s="222"/>
      <c r="X127" s="222"/>
      <c r="Y127" s="222"/>
      <c r="Z127" s="222"/>
    </row>
    <row r="128" spans="20:26" s="163" customFormat="1" x14ac:dyDescent="0.3">
      <c r="T128" s="222"/>
      <c r="U128" s="222"/>
      <c r="V128" s="222"/>
      <c r="W128" s="222"/>
      <c r="X128" s="222"/>
      <c r="Y128" s="222"/>
      <c r="Z128" s="222"/>
    </row>
    <row r="129" spans="20:26" s="163" customFormat="1" x14ac:dyDescent="0.3">
      <c r="T129" s="222"/>
      <c r="U129" s="222"/>
      <c r="V129" s="222"/>
      <c r="W129" s="222"/>
      <c r="X129" s="222"/>
      <c r="Y129" s="222"/>
      <c r="Z129" s="222"/>
    </row>
    <row r="130" spans="20:26" s="163" customFormat="1" x14ac:dyDescent="0.3">
      <c r="T130" s="222"/>
      <c r="U130" s="222"/>
      <c r="V130" s="222"/>
      <c r="W130" s="222"/>
      <c r="X130" s="222"/>
      <c r="Y130" s="222"/>
      <c r="Z130" s="222"/>
    </row>
    <row r="131" spans="20:26" s="163" customFormat="1" x14ac:dyDescent="0.3">
      <c r="T131" s="222"/>
      <c r="U131" s="222"/>
      <c r="V131" s="222"/>
      <c r="W131" s="222"/>
      <c r="X131" s="222"/>
      <c r="Y131" s="222"/>
      <c r="Z131" s="222"/>
    </row>
    <row r="132" spans="20:26" s="163" customFormat="1" x14ac:dyDescent="0.3">
      <c r="T132" s="222"/>
      <c r="U132" s="222"/>
      <c r="V132" s="222"/>
      <c r="W132" s="222"/>
      <c r="X132" s="222"/>
      <c r="Y132" s="222"/>
      <c r="Z132" s="222"/>
    </row>
    <row r="133" spans="20:26" s="163" customFormat="1" x14ac:dyDescent="0.3">
      <c r="T133" s="222"/>
      <c r="U133" s="222"/>
      <c r="V133" s="222"/>
      <c r="W133" s="222"/>
      <c r="X133" s="222"/>
      <c r="Y133" s="222"/>
      <c r="Z133" s="222"/>
    </row>
    <row r="134" spans="20:26" s="163" customFormat="1" x14ac:dyDescent="0.3">
      <c r="T134" s="222"/>
      <c r="U134" s="222"/>
      <c r="V134" s="222"/>
      <c r="W134" s="222"/>
      <c r="X134" s="222"/>
      <c r="Y134" s="222"/>
      <c r="Z134" s="222"/>
    </row>
    <row r="135" spans="20:26" s="163" customFormat="1" x14ac:dyDescent="0.3">
      <c r="T135" s="222"/>
      <c r="U135" s="222"/>
      <c r="V135" s="222"/>
      <c r="W135" s="222"/>
      <c r="X135" s="222"/>
      <c r="Y135" s="222"/>
      <c r="Z135" s="222"/>
    </row>
    <row r="136" spans="20:26" s="163" customFormat="1" x14ac:dyDescent="0.3">
      <c r="T136" s="222"/>
      <c r="U136" s="222"/>
      <c r="V136" s="222"/>
      <c r="W136" s="222"/>
      <c r="X136" s="222"/>
      <c r="Y136" s="222"/>
      <c r="Z136" s="222"/>
    </row>
    <row r="137" spans="20:26" s="163" customFormat="1" x14ac:dyDescent="0.3">
      <c r="T137" s="222"/>
      <c r="U137" s="222"/>
      <c r="V137" s="222"/>
      <c r="W137" s="222"/>
      <c r="X137" s="222"/>
      <c r="Y137" s="222"/>
      <c r="Z137" s="222"/>
    </row>
    <row r="138" spans="20:26" s="163" customFormat="1" x14ac:dyDescent="0.3">
      <c r="T138" s="222"/>
      <c r="U138" s="222"/>
      <c r="V138" s="222"/>
      <c r="W138" s="222"/>
      <c r="X138" s="222"/>
      <c r="Y138" s="222"/>
      <c r="Z138" s="222"/>
    </row>
    <row r="139" spans="20:26" s="163" customFormat="1" x14ac:dyDescent="0.3">
      <c r="T139" s="222"/>
      <c r="U139" s="222"/>
      <c r="V139" s="222"/>
      <c r="W139" s="222"/>
      <c r="X139" s="222"/>
      <c r="Y139" s="222"/>
      <c r="Z139" s="222"/>
    </row>
    <row r="140" spans="20:26" s="163" customFormat="1" x14ac:dyDescent="0.3">
      <c r="T140" s="222"/>
      <c r="U140" s="222"/>
      <c r="V140" s="222"/>
      <c r="W140" s="222"/>
      <c r="X140" s="222"/>
      <c r="Y140" s="222"/>
      <c r="Z140" s="222"/>
    </row>
    <row r="141" spans="20:26" s="163" customFormat="1" x14ac:dyDescent="0.3">
      <c r="T141" s="222"/>
      <c r="U141" s="222"/>
      <c r="V141" s="222"/>
      <c r="W141" s="222"/>
      <c r="X141" s="222"/>
      <c r="Y141" s="222"/>
      <c r="Z141" s="222"/>
    </row>
    <row r="142" spans="20:26" s="163" customFormat="1" x14ac:dyDescent="0.3">
      <c r="T142" s="222"/>
      <c r="U142" s="222"/>
      <c r="V142" s="222"/>
      <c r="W142" s="222"/>
      <c r="X142" s="222"/>
      <c r="Y142" s="222"/>
      <c r="Z142" s="222"/>
    </row>
    <row r="143" spans="20:26" s="163" customFormat="1" x14ac:dyDescent="0.3">
      <c r="T143" s="222"/>
      <c r="U143" s="222"/>
      <c r="V143" s="222"/>
      <c r="W143" s="222"/>
      <c r="X143" s="222"/>
      <c r="Y143" s="222"/>
      <c r="Z143" s="222"/>
    </row>
    <row r="144" spans="20:26" s="163" customFormat="1" x14ac:dyDescent="0.3">
      <c r="T144" s="222"/>
      <c r="U144" s="222"/>
      <c r="V144" s="222"/>
      <c r="W144" s="222"/>
      <c r="X144" s="222"/>
      <c r="Y144" s="222"/>
      <c r="Z144" s="222"/>
    </row>
    <row r="145" spans="20:26" s="163" customFormat="1" x14ac:dyDescent="0.3">
      <c r="T145" s="222"/>
      <c r="U145" s="222"/>
      <c r="V145" s="222"/>
      <c r="W145" s="222"/>
      <c r="X145" s="222"/>
      <c r="Y145" s="222"/>
      <c r="Z145" s="222"/>
    </row>
    <row r="146" spans="20:26" s="163" customFormat="1" x14ac:dyDescent="0.3">
      <c r="T146" s="222"/>
      <c r="U146" s="222"/>
      <c r="V146" s="222"/>
      <c r="W146" s="222"/>
      <c r="X146" s="222"/>
      <c r="Y146" s="222"/>
      <c r="Z146" s="222"/>
    </row>
    <row r="147" spans="20:26" s="163" customFormat="1" x14ac:dyDescent="0.3">
      <c r="T147" s="222"/>
      <c r="U147" s="222"/>
      <c r="V147" s="222"/>
      <c r="W147" s="222"/>
      <c r="X147" s="222"/>
      <c r="Y147" s="222"/>
      <c r="Z147" s="222"/>
    </row>
    <row r="148" spans="20:26" s="163" customFormat="1" x14ac:dyDescent="0.3">
      <c r="T148" s="222"/>
      <c r="U148" s="222"/>
      <c r="V148" s="222"/>
      <c r="W148" s="222"/>
      <c r="X148" s="222"/>
      <c r="Y148" s="222"/>
      <c r="Z148" s="222"/>
    </row>
    <row r="149" spans="20:26" s="163" customFormat="1" x14ac:dyDescent="0.3">
      <c r="T149" s="222"/>
      <c r="U149" s="222"/>
      <c r="V149" s="222"/>
      <c r="W149" s="222"/>
      <c r="X149" s="222"/>
      <c r="Y149" s="222"/>
      <c r="Z149" s="222"/>
    </row>
    <row r="150" spans="20:26" s="163" customFormat="1" x14ac:dyDescent="0.3">
      <c r="T150" s="222"/>
      <c r="U150" s="222"/>
      <c r="V150" s="222"/>
      <c r="W150" s="222"/>
      <c r="X150" s="222"/>
      <c r="Y150" s="222"/>
      <c r="Z150" s="222"/>
    </row>
    <row r="151" spans="20:26" s="163" customFormat="1" x14ac:dyDescent="0.3">
      <c r="T151" s="222"/>
      <c r="U151" s="222"/>
      <c r="V151" s="222"/>
      <c r="W151" s="222"/>
      <c r="X151" s="222"/>
      <c r="Y151" s="222"/>
      <c r="Z151" s="222"/>
    </row>
    <row r="152" spans="20:26" s="163" customFormat="1" x14ac:dyDescent="0.3">
      <c r="T152" s="222"/>
      <c r="U152" s="222"/>
      <c r="V152" s="222"/>
      <c r="W152" s="222"/>
      <c r="X152" s="222"/>
      <c r="Y152" s="222"/>
      <c r="Z152" s="222"/>
    </row>
    <row r="153" spans="20:26" s="163" customFormat="1" x14ac:dyDescent="0.3">
      <c r="T153" s="222"/>
      <c r="U153" s="222"/>
      <c r="V153" s="222"/>
      <c r="W153" s="222"/>
      <c r="X153" s="222"/>
      <c r="Y153" s="222"/>
      <c r="Z153" s="222"/>
    </row>
    <row r="154" spans="20:26" s="163" customFormat="1" x14ac:dyDescent="0.3">
      <c r="T154" s="222"/>
      <c r="U154" s="222"/>
      <c r="V154" s="222"/>
      <c r="W154" s="222"/>
      <c r="X154" s="222"/>
      <c r="Y154" s="222"/>
      <c r="Z154" s="222"/>
    </row>
    <row r="155" spans="20:26" s="163" customFormat="1" x14ac:dyDescent="0.3">
      <c r="T155" s="222"/>
      <c r="U155" s="222"/>
      <c r="V155" s="222"/>
      <c r="W155" s="222"/>
      <c r="X155" s="222"/>
      <c r="Y155" s="222"/>
      <c r="Z155" s="222"/>
    </row>
    <row r="156" spans="20:26" s="163" customFormat="1" x14ac:dyDescent="0.3">
      <c r="T156" s="222"/>
      <c r="U156" s="222"/>
      <c r="V156" s="222"/>
      <c r="W156" s="222"/>
      <c r="X156" s="222"/>
      <c r="Y156" s="222"/>
      <c r="Z156" s="222"/>
    </row>
    <row r="157" spans="20:26" s="163" customFormat="1" x14ac:dyDescent="0.3">
      <c r="T157" s="222"/>
      <c r="U157" s="222"/>
      <c r="V157" s="222"/>
      <c r="W157" s="222"/>
      <c r="X157" s="222"/>
      <c r="Y157" s="222"/>
      <c r="Z157" s="222"/>
    </row>
    <row r="158" spans="20:26" s="163" customFormat="1" x14ac:dyDescent="0.3">
      <c r="T158" s="222"/>
      <c r="U158" s="222"/>
      <c r="V158" s="222"/>
      <c r="W158" s="222"/>
      <c r="X158" s="222"/>
      <c r="Y158" s="222"/>
      <c r="Z158" s="222"/>
    </row>
    <row r="159" spans="20:26" s="163" customFormat="1" x14ac:dyDescent="0.3">
      <c r="T159" s="222"/>
      <c r="U159" s="222"/>
      <c r="V159" s="222"/>
      <c r="W159" s="222"/>
      <c r="X159" s="222"/>
      <c r="Y159" s="222"/>
      <c r="Z159" s="222"/>
    </row>
    <row r="160" spans="20:26" s="163" customFormat="1" x14ac:dyDescent="0.3">
      <c r="T160" s="222"/>
      <c r="U160" s="222"/>
      <c r="V160" s="222"/>
      <c r="W160" s="222"/>
      <c r="X160" s="222"/>
      <c r="Y160" s="222"/>
      <c r="Z160" s="222"/>
    </row>
    <row r="161" spans="20:26" s="163" customFormat="1" x14ac:dyDescent="0.3">
      <c r="T161" s="222"/>
      <c r="U161" s="222"/>
      <c r="V161" s="222"/>
      <c r="W161" s="222"/>
      <c r="X161" s="222"/>
      <c r="Y161" s="222"/>
      <c r="Z161" s="222"/>
    </row>
    <row r="162" spans="20:26" s="163" customFormat="1" x14ac:dyDescent="0.3">
      <c r="T162" s="222"/>
      <c r="U162" s="222"/>
      <c r="V162" s="222"/>
      <c r="W162" s="222"/>
      <c r="X162" s="222"/>
      <c r="Y162" s="222"/>
      <c r="Z162" s="222"/>
    </row>
    <row r="163" spans="20:26" s="163" customFormat="1" x14ac:dyDescent="0.3">
      <c r="T163" s="222"/>
      <c r="U163" s="222"/>
      <c r="V163" s="222"/>
      <c r="W163" s="222"/>
      <c r="X163" s="222"/>
      <c r="Y163" s="222"/>
      <c r="Z163" s="222"/>
    </row>
    <row r="164" spans="20:26" s="163" customFormat="1" x14ac:dyDescent="0.3">
      <c r="T164" s="222"/>
      <c r="U164" s="222"/>
      <c r="V164" s="222"/>
      <c r="W164" s="222"/>
      <c r="X164" s="222"/>
      <c r="Y164" s="222"/>
      <c r="Z164" s="222"/>
    </row>
    <row r="165" spans="20:26" s="163" customFormat="1" x14ac:dyDescent="0.3">
      <c r="T165" s="222"/>
      <c r="U165" s="222"/>
      <c r="V165" s="222"/>
      <c r="W165" s="222"/>
      <c r="X165" s="222"/>
      <c r="Y165" s="222"/>
      <c r="Z165" s="222"/>
    </row>
    <row r="166" spans="20:26" s="163" customFormat="1" x14ac:dyDescent="0.3">
      <c r="T166" s="222"/>
      <c r="U166" s="222"/>
      <c r="V166" s="222"/>
      <c r="W166" s="222"/>
      <c r="X166" s="222"/>
      <c r="Y166" s="222"/>
      <c r="Z166" s="222"/>
    </row>
    <row r="167" spans="20:26" s="163" customFormat="1" x14ac:dyDescent="0.3">
      <c r="T167" s="222"/>
      <c r="U167" s="222"/>
      <c r="V167" s="222"/>
      <c r="W167" s="222"/>
      <c r="X167" s="222"/>
      <c r="Y167" s="222"/>
      <c r="Z167" s="222"/>
    </row>
    <row r="168" spans="20:26" s="163" customFormat="1" x14ac:dyDescent="0.3">
      <c r="T168" s="222"/>
      <c r="U168" s="222"/>
      <c r="V168" s="222"/>
      <c r="W168" s="222"/>
      <c r="X168" s="222"/>
      <c r="Y168" s="222"/>
      <c r="Z168" s="222"/>
    </row>
    <row r="169" spans="20:26" s="163" customFormat="1" x14ac:dyDescent="0.3">
      <c r="T169" s="222"/>
      <c r="U169" s="222"/>
      <c r="V169" s="222"/>
      <c r="W169" s="222"/>
      <c r="X169" s="222"/>
      <c r="Y169" s="222"/>
      <c r="Z169" s="222"/>
    </row>
    <row r="170" spans="20:26" s="163" customFormat="1" x14ac:dyDescent="0.3">
      <c r="T170" s="222"/>
      <c r="U170" s="222"/>
      <c r="V170" s="222"/>
      <c r="W170" s="222"/>
      <c r="X170" s="222"/>
      <c r="Y170" s="222"/>
      <c r="Z170" s="222"/>
    </row>
    <row r="171" spans="20:26" s="163" customFormat="1" x14ac:dyDescent="0.3">
      <c r="T171" s="222"/>
      <c r="U171" s="222"/>
      <c r="V171" s="222"/>
      <c r="W171" s="222"/>
      <c r="X171" s="222"/>
      <c r="Y171" s="222"/>
      <c r="Z171" s="222"/>
    </row>
    <row r="172" spans="20:26" s="163" customFormat="1" x14ac:dyDescent="0.3">
      <c r="T172" s="222"/>
      <c r="U172" s="222"/>
      <c r="V172" s="222"/>
      <c r="W172" s="222"/>
      <c r="X172" s="222"/>
      <c r="Y172" s="222"/>
      <c r="Z172" s="222"/>
    </row>
    <row r="173" spans="20:26" s="163" customFormat="1" x14ac:dyDescent="0.3">
      <c r="T173" s="222"/>
      <c r="U173" s="222"/>
      <c r="V173" s="222"/>
      <c r="W173" s="222"/>
      <c r="X173" s="222"/>
      <c r="Y173" s="222"/>
      <c r="Z173" s="222"/>
    </row>
    <row r="174" spans="20:26" s="163" customFormat="1" x14ac:dyDescent="0.3">
      <c r="T174" s="222"/>
      <c r="U174" s="222"/>
      <c r="V174" s="222"/>
      <c r="W174" s="222"/>
      <c r="X174" s="222"/>
      <c r="Y174" s="222"/>
      <c r="Z174" s="222"/>
    </row>
    <row r="175" spans="20:26" s="163" customFormat="1" x14ac:dyDescent="0.3">
      <c r="T175" s="222"/>
      <c r="U175" s="222"/>
      <c r="V175" s="222"/>
      <c r="W175" s="222"/>
      <c r="X175" s="222"/>
      <c r="Y175" s="222"/>
      <c r="Z175" s="222"/>
    </row>
    <row r="176" spans="20:26" s="163" customFormat="1" x14ac:dyDescent="0.3">
      <c r="T176" s="222"/>
      <c r="U176" s="222"/>
      <c r="V176" s="222"/>
      <c r="W176" s="222"/>
      <c r="X176" s="222"/>
      <c r="Y176" s="222"/>
      <c r="Z176" s="222"/>
    </row>
    <row r="177" spans="20:26" s="163" customFormat="1" x14ac:dyDescent="0.3">
      <c r="T177" s="222"/>
      <c r="U177" s="222"/>
      <c r="V177" s="222"/>
      <c r="W177" s="222"/>
      <c r="X177" s="222"/>
      <c r="Y177" s="222"/>
      <c r="Z177" s="222"/>
    </row>
    <row r="178" spans="20:26" s="163" customFormat="1" x14ac:dyDescent="0.3">
      <c r="T178" s="222"/>
      <c r="U178" s="222"/>
      <c r="V178" s="222"/>
      <c r="W178" s="222"/>
      <c r="X178" s="222"/>
      <c r="Y178" s="222"/>
      <c r="Z178" s="222"/>
    </row>
    <row r="179" spans="20:26" s="163" customFormat="1" x14ac:dyDescent="0.3">
      <c r="T179" s="222"/>
      <c r="U179" s="222"/>
      <c r="V179" s="222"/>
      <c r="W179" s="222"/>
      <c r="X179" s="222"/>
      <c r="Y179" s="222"/>
      <c r="Z179" s="222"/>
    </row>
    <row r="180" spans="20:26" s="163" customFormat="1" x14ac:dyDescent="0.3">
      <c r="T180" s="222"/>
      <c r="U180" s="222"/>
      <c r="V180" s="222"/>
      <c r="W180" s="222"/>
      <c r="X180" s="222"/>
      <c r="Y180" s="222"/>
      <c r="Z180" s="222"/>
    </row>
    <row r="181" spans="20:26" s="163" customFormat="1" x14ac:dyDescent="0.3">
      <c r="T181" s="222"/>
      <c r="U181" s="222"/>
      <c r="V181" s="222"/>
      <c r="W181" s="222"/>
      <c r="X181" s="222"/>
      <c r="Y181" s="222"/>
      <c r="Z181" s="222"/>
    </row>
    <row r="182" spans="20:26" s="163" customFormat="1" x14ac:dyDescent="0.3">
      <c r="T182" s="222"/>
      <c r="U182" s="222"/>
      <c r="V182" s="222"/>
      <c r="W182" s="222"/>
      <c r="X182" s="222"/>
      <c r="Y182" s="222"/>
      <c r="Z182" s="222"/>
    </row>
    <row r="183" spans="20:26" s="163" customFormat="1" x14ac:dyDescent="0.3">
      <c r="T183" s="222"/>
      <c r="U183" s="222"/>
      <c r="V183" s="222"/>
      <c r="W183" s="222"/>
      <c r="X183" s="222"/>
      <c r="Y183" s="222"/>
      <c r="Z183" s="222"/>
    </row>
    <row r="184" spans="20:26" s="163" customFormat="1" x14ac:dyDescent="0.3">
      <c r="T184" s="222"/>
      <c r="U184" s="222"/>
      <c r="V184" s="222"/>
      <c r="W184" s="222"/>
      <c r="X184" s="222"/>
      <c r="Y184" s="222"/>
      <c r="Z184" s="222"/>
    </row>
    <row r="185" spans="20:26" s="163" customFormat="1" x14ac:dyDescent="0.3">
      <c r="T185" s="222"/>
      <c r="U185" s="222"/>
      <c r="V185" s="222"/>
      <c r="W185" s="222"/>
      <c r="X185" s="222"/>
      <c r="Y185" s="222"/>
      <c r="Z185" s="222"/>
    </row>
    <row r="186" spans="20:26" s="163" customFormat="1" x14ac:dyDescent="0.3">
      <c r="T186" s="222"/>
      <c r="U186" s="222"/>
      <c r="V186" s="222"/>
      <c r="W186" s="222"/>
      <c r="X186" s="222"/>
      <c r="Y186" s="222"/>
      <c r="Z186" s="222"/>
    </row>
    <row r="187" spans="20:26" s="163" customFormat="1" x14ac:dyDescent="0.3">
      <c r="T187" s="222"/>
      <c r="U187" s="222"/>
      <c r="V187" s="222"/>
      <c r="W187" s="222"/>
      <c r="X187" s="222"/>
      <c r="Y187" s="222"/>
      <c r="Z187" s="222"/>
    </row>
    <row r="188" spans="20:26" s="163" customFormat="1" x14ac:dyDescent="0.3">
      <c r="T188" s="222"/>
      <c r="U188" s="222"/>
      <c r="V188" s="222"/>
      <c r="W188" s="222"/>
      <c r="X188" s="222"/>
      <c r="Y188" s="222"/>
      <c r="Z188" s="222"/>
    </row>
    <row r="189" spans="20:26" s="163" customFormat="1" x14ac:dyDescent="0.3">
      <c r="T189" s="222"/>
      <c r="U189" s="222"/>
      <c r="V189" s="222"/>
      <c r="W189" s="222"/>
      <c r="X189" s="222"/>
      <c r="Y189" s="222"/>
      <c r="Z189" s="222"/>
    </row>
    <row r="190" spans="20:26" s="163" customFormat="1" x14ac:dyDescent="0.3">
      <c r="T190" s="222"/>
      <c r="U190" s="222"/>
      <c r="V190" s="222"/>
      <c r="W190" s="222"/>
      <c r="X190" s="222"/>
      <c r="Y190" s="222"/>
      <c r="Z190" s="222"/>
    </row>
    <row r="191" spans="20:26" s="163" customFormat="1" x14ac:dyDescent="0.3">
      <c r="T191" s="222"/>
      <c r="U191" s="222"/>
      <c r="V191" s="222"/>
      <c r="W191" s="222"/>
      <c r="X191" s="222"/>
      <c r="Y191" s="222"/>
      <c r="Z191" s="222"/>
    </row>
    <row r="192" spans="20:26" s="163" customFormat="1" x14ac:dyDescent="0.3">
      <c r="T192" s="222"/>
      <c r="U192" s="222"/>
      <c r="V192" s="222"/>
      <c r="W192" s="222"/>
      <c r="X192" s="222"/>
      <c r="Y192" s="222"/>
      <c r="Z192" s="222"/>
    </row>
    <row r="193" spans="20:26" s="163" customFormat="1" x14ac:dyDescent="0.3">
      <c r="T193" s="222"/>
      <c r="U193" s="222"/>
      <c r="V193" s="222"/>
      <c r="W193" s="222"/>
      <c r="X193" s="222"/>
      <c r="Y193" s="222"/>
      <c r="Z193" s="222"/>
    </row>
    <row r="194" spans="20:26" s="163" customFormat="1" x14ac:dyDescent="0.3">
      <c r="T194" s="222"/>
      <c r="U194" s="222"/>
      <c r="V194" s="222"/>
      <c r="W194" s="222"/>
      <c r="X194" s="222"/>
      <c r="Y194" s="222"/>
      <c r="Z194" s="222"/>
    </row>
    <row r="195" spans="20:26" s="163" customFormat="1" x14ac:dyDescent="0.3">
      <c r="T195" s="222"/>
      <c r="U195" s="222"/>
      <c r="V195" s="222"/>
      <c r="W195" s="222"/>
      <c r="X195" s="222"/>
      <c r="Y195" s="222"/>
      <c r="Z195" s="222"/>
    </row>
    <row r="196" spans="20:26" s="163" customFormat="1" x14ac:dyDescent="0.3">
      <c r="T196" s="222"/>
      <c r="U196" s="222"/>
      <c r="V196" s="222"/>
      <c r="W196" s="222"/>
      <c r="X196" s="222"/>
      <c r="Y196" s="222"/>
      <c r="Z196" s="222"/>
    </row>
    <row r="197" spans="20:26" s="163" customFormat="1" x14ac:dyDescent="0.3">
      <c r="T197" s="222"/>
      <c r="U197" s="222"/>
      <c r="V197" s="222"/>
      <c r="W197" s="222"/>
      <c r="X197" s="222"/>
      <c r="Y197" s="222"/>
      <c r="Z197" s="222"/>
    </row>
    <row r="198" spans="20:26" s="163" customFormat="1" x14ac:dyDescent="0.3">
      <c r="T198" s="222"/>
      <c r="U198" s="222"/>
      <c r="V198" s="222"/>
      <c r="W198" s="222"/>
      <c r="X198" s="222"/>
      <c r="Y198" s="222"/>
      <c r="Z198" s="222"/>
    </row>
    <row r="199" spans="20:26" s="163" customFormat="1" x14ac:dyDescent="0.3">
      <c r="T199" s="222"/>
      <c r="U199" s="222"/>
      <c r="V199" s="222"/>
      <c r="W199" s="222"/>
      <c r="X199" s="222"/>
      <c r="Y199" s="222"/>
      <c r="Z199" s="222"/>
    </row>
    <row r="200" spans="20:26" s="163" customFormat="1" x14ac:dyDescent="0.3">
      <c r="T200" s="222"/>
      <c r="U200" s="222"/>
      <c r="V200" s="222"/>
      <c r="W200" s="222"/>
      <c r="X200" s="222"/>
      <c r="Y200" s="222"/>
      <c r="Z200" s="222"/>
    </row>
    <row r="201" spans="20:26" s="163" customFormat="1" x14ac:dyDescent="0.3">
      <c r="T201" s="222"/>
      <c r="U201" s="222"/>
      <c r="V201" s="222"/>
      <c r="W201" s="222"/>
      <c r="X201" s="222"/>
      <c r="Y201" s="222"/>
      <c r="Z201" s="222"/>
    </row>
    <row r="202" spans="20:26" s="163" customFormat="1" x14ac:dyDescent="0.3">
      <c r="T202" s="222"/>
      <c r="U202" s="222"/>
      <c r="V202" s="222"/>
      <c r="W202" s="222"/>
      <c r="X202" s="222"/>
      <c r="Y202" s="222"/>
      <c r="Z202" s="222"/>
    </row>
    <row r="203" spans="20:26" s="163" customFormat="1" x14ac:dyDescent="0.3">
      <c r="T203" s="222"/>
      <c r="U203" s="222"/>
      <c r="V203" s="222"/>
      <c r="W203" s="222"/>
      <c r="X203" s="222"/>
      <c r="Y203" s="222"/>
      <c r="Z203" s="222"/>
    </row>
    <row r="204" spans="20:26" s="163" customFormat="1" x14ac:dyDescent="0.3">
      <c r="T204" s="222"/>
      <c r="U204" s="222"/>
      <c r="V204" s="222"/>
      <c r="W204" s="222"/>
      <c r="X204" s="222"/>
      <c r="Y204" s="222"/>
      <c r="Z204" s="222"/>
    </row>
    <row r="205" spans="20:26" s="163" customFormat="1" x14ac:dyDescent="0.3">
      <c r="T205" s="222"/>
      <c r="U205" s="222"/>
      <c r="V205" s="222"/>
      <c r="W205" s="222"/>
      <c r="X205" s="222"/>
      <c r="Y205" s="222"/>
      <c r="Z205" s="222"/>
    </row>
    <row r="206" spans="20:26" s="163" customFormat="1" x14ac:dyDescent="0.3">
      <c r="T206" s="222"/>
      <c r="U206" s="222"/>
      <c r="V206" s="222"/>
      <c r="W206" s="222"/>
      <c r="X206" s="222"/>
      <c r="Y206" s="222"/>
      <c r="Z206" s="222"/>
    </row>
    <row r="207" spans="20:26" s="163" customFormat="1" x14ac:dyDescent="0.3">
      <c r="T207" s="222"/>
      <c r="U207" s="222"/>
      <c r="V207" s="222"/>
      <c r="W207" s="222"/>
      <c r="X207" s="222"/>
      <c r="Y207" s="222"/>
      <c r="Z207" s="222"/>
    </row>
    <row r="208" spans="20:26" s="163" customFormat="1" x14ac:dyDescent="0.3">
      <c r="T208" s="222"/>
      <c r="U208" s="222"/>
      <c r="V208" s="222"/>
      <c r="W208" s="222"/>
      <c r="X208" s="222"/>
      <c r="Y208" s="222"/>
      <c r="Z208" s="222"/>
    </row>
    <row r="209" spans="20:26" s="163" customFormat="1" x14ac:dyDescent="0.3">
      <c r="T209" s="222"/>
      <c r="U209" s="222"/>
      <c r="V209" s="222"/>
      <c r="W209" s="222"/>
      <c r="X209" s="222"/>
      <c r="Y209" s="222"/>
      <c r="Z209" s="222"/>
    </row>
    <row r="210" spans="20:26" s="163" customFormat="1" x14ac:dyDescent="0.3">
      <c r="T210" s="222"/>
      <c r="U210" s="222"/>
      <c r="V210" s="222"/>
      <c r="W210" s="222"/>
      <c r="X210" s="222"/>
      <c r="Y210" s="222"/>
      <c r="Z210" s="222"/>
    </row>
    <row r="211" spans="20:26" s="163" customFormat="1" x14ac:dyDescent="0.3">
      <c r="T211" s="222"/>
      <c r="U211" s="222"/>
      <c r="V211" s="222"/>
      <c r="W211" s="222"/>
      <c r="X211" s="222"/>
      <c r="Y211" s="222"/>
      <c r="Z211" s="222"/>
    </row>
    <row r="212" spans="20:26" s="163" customFormat="1" x14ac:dyDescent="0.3">
      <c r="T212" s="222"/>
      <c r="U212" s="222"/>
      <c r="V212" s="222"/>
      <c r="W212" s="222"/>
      <c r="X212" s="222"/>
      <c r="Y212" s="222"/>
      <c r="Z212" s="222"/>
    </row>
    <row r="213" spans="20:26" s="163" customFormat="1" x14ac:dyDescent="0.3">
      <c r="T213" s="222"/>
      <c r="U213" s="222"/>
      <c r="V213" s="222"/>
      <c r="W213" s="222"/>
      <c r="X213" s="222"/>
      <c r="Y213" s="222"/>
      <c r="Z213" s="222"/>
    </row>
    <row r="214" spans="20:26" s="163" customFormat="1" x14ac:dyDescent="0.3">
      <c r="T214" s="222"/>
      <c r="U214" s="222"/>
      <c r="V214" s="222"/>
      <c r="W214" s="222"/>
      <c r="X214" s="222"/>
      <c r="Y214" s="222"/>
      <c r="Z214" s="222"/>
    </row>
    <row r="215" spans="20:26" s="163" customFormat="1" x14ac:dyDescent="0.3">
      <c r="T215" s="222"/>
      <c r="U215" s="222"/>
      <c r="V215" s="222"/>
      <c r="W215" s="222"/>
      <c r="X215" s="222"/>
      <c r="Y215" s="222"/>
      <c r="Z215" s="222"/>
    </row>
    <row r="216" spans="20:26" s="163" customFormat="1" x14ac:dyDescent="0.3">
      <c r="T216" s="222"/>
      <c r="U216" s="222"/>
      <c r="V216" s="222"/>
      <c r="W216" s="222"/>
      <c r="X216" s="222"/>
      <c r="Y216" s="222"/>
      <c r="Z216" s="222"/>
    </row>
    <row r="217" spans="20:26" s="163" customFormat="1" x14ac:dyDescent="0.3">
      <c r="T217" s="222"/>
      <c r="U217" s="222"/>
      <c r="V217" s="222"/>
      <c r="W217" s="222"/>
      <c r="X217" s="222"/>
      <c r="Y217" s="222"/>
      <c r="Z217" s="222"/>
    </row>
    <row r="218" spans="20:26" s="163" customFormat="1" x14ac:dyDescent="0.3">
      <c r="T218" s="222"/>
      <c r="U218" s="222"/>
      <c r="V218" s="222"/>
      <c r="W218" s="222"/>
      <c r="X218" s="222"/>
      <c r="Y218" s="222"/>
      <c r="Z218" s="222"/>
    </row>
    <row r="219" spans="20:26" s="163" customFormat="1" x14ac:dyDescent="0.3">
      <c r="T219" s="222"/>
      <c r="U219" s="222"/>
      <c r="V219" s="222"/>
      <c r="W219" s="222"/>
      <c r="X219" s="222"/>
      <c r="Y219" s="222"/>
      <c r="Z219" s="222"/>
    </row>
    <row r="220" spans="20:26" s="163" customFormat="1" x14ac:dyDescent="0.3">
      <c r="T220" s="222"/>
      <c r="U220" s="222"/>
      <c r="V220" s="222"/>
      <c r="W220" s="222"/>
      <c r="X220" s="222"/>
      <c r="Y220" s="222"/>
      <c r="Z220" s="222"/>
    </row>
    <row r="221" spans="20:26" s="163" customFormat="1" x14ac:dyDescent="0.3">
      <c r="T221" s="222"/>
      <c r="U221" s="222"/>
      <c r="V221" s="222"/>
      <c r="W221" s="222"/>
      <c r="X221" s="222"/>
      <c r="Y221" s="222"/>
      <c r="Z221" s="222"/>
    </row>
    <row r="222" spans="20:26" s="163" customFormat="1" x14ac:dyDescent="0.3">
      <c r="T222" s="222"/>
      <c r="U222" s="222"/>
      <c r="V222" s="222"/>
      <c r="W222" s="222"/>
      <c r="X222" s="222"/>
      <c r="Y222" s="222"/>
      <c r="Z222" s="222"/>
    </row>
    <row r="223" spans="20:26" s="163" customFormat="1" x14ac:dyDescent="0.3">
      <c r="T223" s="222"/>
      <c r="U223" s="222"/>
      <c r="V223" s="222"/>
      <c r="W223" s="222"/>
      <c r="X223" s="222"/>
      <c r="Y223" s="222"/>
      <c r="Z223" s="222"/>
    </row>
    <row r="224" spans="20:26" s="163" customFormat="1" x14ac:dyDescent="0.3">
      <c r="T224" s="222"/>
      <c r="U224" s="222"/>
      <c r="V224" s="222"/>
      <c r="W224" s="222"/>
      <c r="X224" s="222"/>
      <c r="Y224" s="222"/>
      <c r="Z224" s="222"/>
    </row>
    <row r="225" spans="20:26" s="163" customFormat="1" x14ac:dyDescent="0.3">
      <c r="T225" s="222"/>
      <c r="U225" s="222"/>
      <c r="V225" s="222"/>
      <c r="W225" s="222"/>
      <c r="X225" s="222"/>
      <c r="Y225" s="222"/>
      <c r="Z225" s="222"/>
    </row>
  </sheetData>
  <sheetProtection password="CCA0" sheet="1" objects="1" scenarios="1"/>
  <dataConsolidate/>
  <mergeCells count="32">
    <mergeCell ref="B7:C7"/>
    <mergeCell ref="B23:F23"/>
    <mergeCell ref="B8:C8"/>
    <mergeCell ref="B9:C9"/>
    <mergeCell ref="B10:C10"/>
    <mergeCell ref="B11:C11"/>
    <mergeCell ref="B12:C12"/>
    <mergeCell ref="B13:C13"/>
    <mergeCell ref="B14:C14"/>
    <mergeCell ref="B15:C15"/>
    <mergeCell ref="A42:B42"/>
    <mergeCell ref="A43:B43"/>
    <mergeCell ref="A44:B44"/>
    <mergeCell ref="A33:C33"/>
    <mergeCell ref="G6:H6"/>
    <mergeCell ref="B24:F24"/>
    <mergeCell ref="B25:F25"/>
    <mergeCell ref="B26:F26"/>
    <mergeCell ref="B30:F30"/>
    <mergeCell ref="B22:F22"/>
    <mergeCell ref="A7:A8"/>
    <mergeCell ref="G7:H7"/>
    <mergeCell ref="A22:A23"/>
    <mergeCell ref="G22:H22"/>
    <mergeCell ref="D7:E7"/>
    <mergeCell ref="A36:F36"/>
    <mergeCell ref="B29:F29"/>
    <mergeCell ref="B16:C16"/>
    <mergeCell ref="B17:C17"/>
    <mergeCell ref="B18:C18"/>
    <mergeCell ref="B27:F27"/>
    <mergeCell ref="B28:F28"/>
  </mergeCells>
  <dataValidations xWindow="537" yWindow="378" count="5">
    <dataValidation operator="lessThanOrEqual" showInputMessage="1" showErrorMessage="1" error="exceeds budget limit stated in the call" sqref="F38:F40 F43"/>
    <dataValidation allowBlank="1" showInputMessage="1" showErrorMessage="1" prompt="please keep in mind that Diploma Students cannot be employed more than 50%!" sqref="D9:E18"/>
    <dataValidation type="list" allowBlank="1" showInputMessage="1" showErrorMessage="1" sqref="WVH983071 IV19:IV20 SP9:SP18 SR19:SR20 ACL9:ACL18 ACN19:ACN20 AMH9:AMH18 AMJ19:AMJ20 AWD9:AWD18 AWF19:AWF20 BFZ9:BFZ18 BGB19:BGB20 BPV9:BPV18 BPX19:BPX20 BZR9:BZR18 BZT19:BZT20 CJN9:CJN18 CJP19:CJP20 CTJ9:CTJ18 CTL19:CTL20 DDF9:DDF18 DDH19:DDH20 DNB9:DNB18 DND19:DND20 DWX9:DWX18 DWZ19:DWZ20 EGT9:EGT18 EGV19:EGV20 EQP9:EQP18 EQR19:EQR20 FAL9:FAL18 FAN19:FAN20 FKH9:FKH18 FKJ19:FKJ20 FUD9:FUD18 FUF19:FUF20 GDZ9:GDZ18 GEB19:GEB20 GNV9:GNV18 GNX19:GNX20 GXR9:GXR18 GXT19:GXT20 HHN9:HHN18 HHP19:HHP20 HRJ9:HRJ18 HRL19:HRL20 IBF9:IBF18 IBH19:IBH20 ILB9:ILB18 ILD19:ILD20 IUX9:IUX18 IUZ19:IUZ20 JET9:JET18 JEV19:JEV20 JOP9:JOP18 JOR19:JOR20 JYL9:JYL18 JYN19:JYN20 KIH9:KIH18 KIJ19:KIJ20 KSD9:KSD18 KSF19:KSF20 LBZ9:LBZ18 LCB19:LCB20 LLV9:LLV18 LLX19:LLX20 LVR9:LVR18 LVT19:LVT20 MFN9:MFN18 MFP19:MFP20 MPJ9:MPJ18 MPL19:MPL20 MZF9:MZF18 MZH19:MZH20 NJB9:NJB18 NJD19:NJD20 NSX9:NSX18 NSZ19:NSZ20 OCT9:OCT18 OCV19:OCV20 OMP9:OMP18 OMR19:OMR20 OWL9:OWL18 OWN19:OWN20 PGH9:PGH18 PGJ19:PGJ20 PQD9:PQD18 PQF19:PQF20 PZZ9:PZZ18 QAB19:QAB20 QJV9:QJV18 QJX19:QJX20 QTR9:QTR18 QTT19:QTT20 RDN9:RDN18 RDP19:RDP20 RNJ9:RNJ18 RNL19:RNL20 RXF9:RXF18 RXH19:RXH20 SHB9:SHB18 SHD19:SHD20 SQX9:SQX18 SQZ19:SQZ20 TAT9:TAT18 TAV19:TAV20 TKP9:TKP18 TKR19:TKR20 TUL9:TUL18 TUN19:TUN20 UEH9:UEH18 UEJ19:UEJ20 UOD9:UOD18 UOF19:UOF20 UXZ9:UXZ18 UYB19:UYB20 VHV9:VHV18 VHX19:VHX20 VRR9:VRR18 VRT19:VRT20 WBN9:WBN18 WBP19:WBP20 WLJ9:WLJ18 WLL19:WLL20 WVF9:WVF18 WVH19:WVH20 B65546:C65557 IV65546:IV65557 SR65546:SR65557 ACN65546:ACN65557 AMJ65546:AMJ65557 AWF65546:AWF65557 BGB65546:BGB65557 BPX65546:BPX65557 BZT65546:BZT65557 CJP65546:CJP65557 CTL65546:CTL65557 DDH65546:DDH65557 DND65546:DND65557 DWZ65546:DWZ65557 EGV65546:EGV65557 EQR65546:EQR65557 FAN65546:FAN65557 FKJ65546:FKJ65557 FUF65546:FUF65557 GEB65546:GEB65557 GNX65546:GNX65557 GXT65546:GXT65557 HHP65546:HHP65557 HRL65546:HRL65557 IBH65546:IBH65557 ILD65546:ILD65557 IUZ65546:IUZ65557 JEV65546:JEV65557 JOR65546:JOR65557 JYN65546:JYN65557 KIJ65546:KIJ65557 KSF65546:KSF65557 LCB65546:LCB65557 LLX65546:LLX65557 LVT65546:LVT65557 MFP65546:MFP65557 MPL65546:MPL65557 MZH65546:MZH65557 NJD65546:NJD65557 NSZ65546:NSZ65557 OCV65546:OCV65557 OMR65546:OMR65557 OWN65546:OWN65557 PGJ65546:PGJ65557 PQF65546:PQF65557 QAB65546:QAB65557 QJX65546:QJX65557 QTT65546:QTT65557 RDP65546:RDP65557 RNL65546:RNL65557 RXH65546:RXH65557 SHD65546:SHD65557 SQZ65546:SQZ65557 TAV65546:TAV65557 TKR65546:TKR65557 TUN65546:TUN65557 UEJ65546:UEJ65557 UOF65546:UOF65557 UYB65546:UYB65557 VHX65546:VHX65557 VRT65546:VRT65557 WBP65546:WBP65557 WLL65546:WLL65557 WVH65546:WVH65557 B131082:C131093 IV131082:IV131093 SR131082:SR131093 ACN131082:ACN131093 AMJ131082:AMJ131093 AWF131082:AWF131093 BGB131082:BGB131093 BPX131082:BPX131093 BZT131082:BZT131093 CJP131082:CJP131093 CTL131082:CTL131093 DDH131082:DDH131093 DND131082:DND131093 DWZ131082:DWZ131093 EGV131082:EGV131093 EQR131082:EQR131093 FAN131082:FAN131093 FKJ131082:FKJ131093 FUF131082:FUF131093 GEB131082:GEB131093 GNX131082:GNX131093 GXT131082:GXT131093 HHP131082:HHP131093 HRL131082:HRL131093 IBH131082:IBH131093 ILD131082:ILD131093 IUZ131082:IUZ131093 JEV131082:JEV131093 JOR131082:JOR131093 JYN131082:JYN131093 KIJ131082:KIJ131093 KSF131082:KSF131093 LCB131082:LCB131093 LLX131082:LLX131093 LVT131082:LVT131093 MFP131082:MFP131093 MPL131082:MPL131093 MZH131082:MZH131093 NJD131082:NJD131093 NSZ131082:NSZ131093 OCV131082:OCV131093 OMR131082:OMR131093 OWN131082:OWN131093 PGJ131082:PGJ131093 PQF131082:PQF131093 QAB131082:QAB131093 QJX131082:QJX131093 QTT131082:QTT131093 RDP131082:RDP131093 RNL131082:RNL131093 RXH131082:RXH131093 SHD131082:SHD131093 SQZ131082:SQZ131093 TAV131082:TAV131093 TKR131082:TKR131093 TUN131082:TUN131093 UEJ131082:UEJ131093 UOF131082:UOF131093 UYB131082:UYB131093 VHX131082:VHX131093 VRT131082:VRT131093 WBP131082:WBP131093 WLL131082:WLL131093 WVH131082:WVH131093 B196618:C196629 IV196618:IV196629 SR196618:SR196629 ACN196618:ACN196629 AMJ196618:AMJ196629 AWF196618:AWF196629 BGB196618:BGB196629 BPX196618:BPX196629 BZT196618:BZT196629 CJP196618:CJP196629 CTL196618:CTL196629 DDH196618:DDH196629 DND196618:DND196629 DWZ196618:DWZ196629 EGV196618:EGV196629 EQR196618:EQR196629 FAN196618:FAN196629 FKJ196618:FKJ196629 FUF196618:FUF196629 GEB196618:GEB196629 GNX196618:GNX196629 GXT196618:GXT196629 HHP196618:HHP196629 HRL196618:HRL196629 IBH196618:IBH196629 ILD196618:ILD196629 IUZ196618:IUZ196629 JEV196618:JEV196629 JOR196618:JOR196629 JYN196618:JYN196629 KIJ196618:KIJ196629 KSF196618:KSF196629 LCB196618:LCB196629 LLX196618:LLX196629 LVT196618:LVT196629 MFP196618:MFP196629 MPL196618:MPL196629 MZH196618:MZH196629 NJD196618:NJD196629 NSZ196618:NSZ196629 OCV196618:OCV196629 OMR196618:OMR196629 OWN196618:OWN196629 PGJ196618:PGJ196629 PQF196618:PQF196629 QAB196618:QAB196629 QJX196618:QJX196629 QTT196618:QTT196629 RDP196618:RDP196629 RNL196618:RNL196629 RXH196618:RXH196629 SHD196618:SHD196629 SQZ196618:SQZ196629 TAV196618:TAV196629 TKR196618:TKR196629 TUN196618:TUN196629 UEJ196618:UEJ196629 UOF196618:UOF196629 UYB196618:UYB196629 VHX196618:VHX196629 VRT196618:VRT196629 WBP196618:WBP196629 WLL196618:WLL196629 WVH196618:WVH196629 B262154:C262165 IV262154:IV262165 SR262154:SR262165 ACN262154:ACN262165 AMJ262154:AMJ262165 AWF262154:AWF262165 BGB262154:BGB262165 BPX262154:BPX262165 BZT262154:BZT262165 CJP262154:CJP262165 CTL262154:CTL262165 DDH262154:DDH262165 DND262154:DND262165 DWZ262154:DWZ262165 EGV262154:EGV262165 EQR262154:EQR262165 FAN262154:FAN262165 FKJ262154:FKJ262165 FUF262154:FUF262165 GEB262154:GEB262165 GNX262154:GNX262165 GXT262154:GXT262165 HHP262154:HHP262165 HRL262154:HRL262165 IBH262154:IBH262165 ILD262154:ILD262165 IUZ262154:IUZ262165 JEV262154:JEV262165 JOR262154:JOR262165 JYN262154:JYN262165 KIJ262154:KIJ262165 KSF262154:KSF262165 LCB262154:LCB262165 LLX262154:LLX262165 LVT262154:LVT262165 MFP262154:MFP262165 MPL262154:MPL262165 MZH262154:MZH262165 NJD262154:NJD262165 NSZ262154:NSZ262165 OCV262154:OCV262165 OMR262154:OMR262165 OWN262154:OWN262165 PGJ262154:PGJ262165 PQF262154:PQF262165 QAB262154:QAB262165 QJX262154:QJX262165 QTT262154:QTT262165 RDP262154:RDP262165 RNL262154:RNL262165 RXH262154:RXH262165 SHD262154:SHD262165 SQZ262154:SQZ262165 TAV262154:TAV262165 TKR262154:TKR262165 TUN262154:TUN262165 UEJ262154:UEJ262165 UOF262154:UOF262165 UYB262154:UYB262165 VHX262154:VHX262165 VRT262154:VRT262165 WBP262154:WBP262165 WLL262154:WLL262165 WVH262154:WVH262165 B327690:C327701 IV327690:IV327701 SR327690:SR327701 ACN327690:ACN327701 AMJ327690:AMJ327701 AWF327690:AWF327701 BGB327690:BGB327701 BPX327690:BPX327701 BZT327690:BZT327701 CJP327690:CJP327701 CTL327690:CTL327701 DDH327690:DDH327701 DND327690:DND327701 DWZ327690:DWZ327701 EGV327690:EGV327701 EQR327690:EQR327701 FAN327690:FAN327701 FKJ327690:FKJ327701 FUF327690:FUF327701 GEB327690:GEB327701 GNX327690:GNX327701 GXT327690:GXT327701 HHP327690:HHP327701 HRL327690:HRL327701 IBH327690:IBH327701 ILD327690:ILD327701 IUZ327690:IUZ327701 JEV327690:JEV327701 JOR327690:JOR327701 JYN327690:JYN327701 KIJ327690:KIJ327701 KSF327690:KSF327701 LCB327690:LCB327701 LLX327690:LLX327701 LVT327690:LVT327701 MFP327690:MFP327701 MPL327690:MPL327701 MZH327690:MZH327701 NJD327690:NJD327701 NSZ327690:NSZ327701 OCV327690:OCV327701 OMR327690:OMR327701 OWN327690:OWN327701 PGJ327690:PGJ327701 PQF327690:PQF327701 QAB327690:QAB327701 QJX327690:QJX327701 QTT327690:QTT327701 RDP327690:RDP327701 RNL327690:RNL327701 RXH327690:RXH327701 SHD327690:SHD327701 SQZ327690:SQZ327701 TAV327690:TAV327701 TKR327690:TKR327701 TUN327690:TUN327701 UEJ327690:UEJ327701 UOF327690:UOF327701 UYB327690:UYB327701 VHX327690:VHX327701 VRT327690:VRT327701 WBP327690:WBP327701 WLL327690:WLL327701 WVH327690:WVH327701 B393226:C393237 IV393226:IV393237 SR393226:SR393237 ACN393226:ACN393237 AMJ393226:AMJ393237 AWF393226:AWF393237 BGB393226:BGB393237 BPX393226:BPX393237 BZT393226:BZT393237 CJP393226:CJP393237 CTL393226:CTL393237 DDH393226:DDH393237 DND393226:DND393237 DWZ393226:DWZ393237 EGV393226:EGV393237 EQR393226:EQR393237 FAN393226:FAN393237 FKJ393226:FKJ393237 FUF393226:FUF393237 GEB393226:GEB393237 GNX393226:GNX393237 GXT393226:GXT393237 HHP393226:HHP393237 HRL393226:HRL393237 IBH393226:IBH393237 ILD393226:ILD393237 IUZ393226:IUZ393237 JEV393226:JEV393237 JOR393226:JOR393237 JYN393226:JYN393237 KIJ393226:KIJ393237 KSF393226:KSF393237 LCB393226:LCB393237 LLX393226:LLX393237 LVT393226:LVT393237 MFP393226:MFP393237 MPL393226:MPL393237 MZH393226:MZH393237 NJD393226:NJD393237 NSZ393226:NSZ393237 OCV393226:OCV393237 OMR393226:OMR393237 OWN393226:OWN393237 PGJ393226:PGJ393237 PQF393226:PQF393237 QAB393226:QAB393237 QJX393226:QJX393237 QTT393226:QTT393237 RDP393226:RDP393237 RNL393226:RNL393237 RXH393226:RXH393237 SHD393226:SHD393237 SQZ393226:SQZ393237 TAV393226:TAV393237 TKR393226:TKR393237 TUN393226:TUN393237 UEJ393226:UEJ393237 UOF393226:UOF393237 UYB393226:UYB393237 VHX393226:VHX393237 VRT393226:VRT393237 WBP393226:WBP393237 WLL393226:WLL393237 WVH393226:WVH393237 B458762:C458773 IV458762:IV458773 SR458762:SR458773 ACN458762:ACN458773 AMJ458762:AMJ458773 AWF458762:AWF458773 BGB458762:BGB458773 BPX458762:BPX458773 BZT458762:BZT458773 CJP458762:CJP458773 CTL458762:CTL458773 DDH458762:DDH458773 DND458762:DND458773 DWZ458762:DWZ458773 EGV458762:EGV458773 EQR458762:EQR458773 FAN458762:FAN458773 FKJ458762:FKJ458773 FUF458762:FUF458773 GEB458762:GEB458773 GNX458762:GNX458773 GXT458762:GXT458773 HHP458762:HHP458773 HRL458762:HRL458773 IBH458762:IBH458773 ILD458762:ILD458773 IUZ458762:IUZ458773 JEV458762:JEV458773 JOR458762:JOR458773 JYN458762:JYN458773 KIJ458762:KIJ458773 KSF458762:KSF458773 LCB458762:LCB458773 LLX458762:LLX458773 LVT458762:LVT458773 MFP458762:MFP458773 MPL458762:MPL458773 MZH458762:MZH458773 NJD458762:NJD458773 NSZ458762:NSZ458773 OCV458762:OCV458773 OMR458762:OMR458773 OWN458762:OWN458773 PGJ458762:PGJ458773 PQF458762:PQF458773 QAB458762:QAB458773 QJX458762:QJX458773 QTT458762:QTT458773 RDP458762:RDP458773 RNL458762:RNL458773 RXH458762:RXH458773 SHD458762:SHD458773 SQZ458762:SQZ458773 TAV458762:TAV458773 TKR458762:TKR458773 TUN458762:TUN458773 UEJ458762:UEJ458773 UOF458762:UOF458773 UYB458762:UYB458773 VHX458762:VHX458773 VRT458762:VRT458773 WBP458762:WBP458773 WLL458762:WLL458773 WVH458762:WVH458773 B524298:C524309 IV524298:IV524309 SR524298:SR524309 ACN524298:ACN524309 AMJ524298:AMJ524309 AWF524298:AWF524309 BGB524298:BGB524309 BPX524298:BPX524309 BZT524298:BZT524309 CJP524298:CJP524309 CTL524298:CTL524309 DDH524298:DDH524309 DND524298:DND524309 DWZ524298:DWZ524309 EGV524298:EGV524309 EQR524298:EQR524309 FAN524298:FAN524309 FKJ524298:FKJ524309 FUF524298:FUF524309 GEB524298:GEB524309 GNX524298:GNX524309 GXT524298:GXT524309 HHP524298:HHP524309 HRL524298:HRL524309 IBH524298:IBH524309 ILD524298:ILD524309 IUZ524298:IUZ524309 JEV524298:JEV524309 JOR524298:JOR524309 JYN524298:JYN524309 KIJ524298:KIJ524309 KSF524298:KSF524309 LCB524298:LCB524309 LLX524298:LLX524309 LVT524298:LVT524309 MFP524298:MFP524309 MPL524298:MPL524309 MZH524298:MZH524309 NJD524298:NJD524309 NSZ524298:NSZ524309 OCV524298:OCV524309 OMR524298:OMR524309 OWN524298:OWN524309 PGJ524298:PGJ524309 PQF524298:PQF524309 QAB524298:QAB524309 QJX524298:QJX524309 QTT524298:QTT524309 RDP524298:RDP524309 RNL524298:RNL524309 RXH524298:RXH524309 SHD524298:SHD524309 SQZ524298:SQZ524309 TAV524298:TAV524309 TKR524298:TKR524309 TUN524298:TUN524309 UEJ524298:UEJ524309 UOF524298:UOF524309 UYB524298:UYB524309 VHX524298:VHX524309 VRT524298:VRT524309 WBP524298:WBP524309 WLL524298:WLL524309 WVH524298:WVH524309 B589834:C589845 IV589834:IV589845 SR589834:SR589845 ACN589834:ACN589845 AMJ589834:AMJ589845 AWF589834:AWF589845 BGB589834:BGB589845 BPX589834:BPX589845 BZT589834:BZT589845 CJP589834:CJP589845 CTL589834:CTL589845 DDH589834:DDH589845 DND589834:DND589845 DWZ589834:DWZ589845 EGV589834:EGV589845 EQR589834:EQR589845 FAN589834:FAN589845 FKJ589834:FKJ589845 FUF589834:FUF589845 GEB589834:GEB589845 GNX589834:GNX589845 GXT589834:GXT589845 HHP589834:HHP589845 HRL589834:HRL589845 IBH589834:IBH589845 ILD589834:ILD589845 IUZ589834:IUZ589845 JEV589834:JEV589845 JOR589834:JOR589845 JYN589834:JYN589845 KIJ589834:KIJ589845 KSF589834:KSF589845 LCB589834:LCB589845 LLX589834:LLX589845 LVT589834:LVT589845 MFP589834:MFP589845 MPL589834:MPL589845 MZH589834:MZH589845 NJD589834:NJD589845 NSZ589834:NSZ589845 OCV589834:OCV589845 OMR589834:OMR589845 OWN589834:OWN589845 PGJ589834:PGJ589845 PQF589834:PQF589845 QAB589834:QAB589845 QJX589834:QJX589845 QTT589834:QTT589845 RDP589834:RDP589845 RNL589834:RNL589845 RXH589834:RXH589845 SHD589834:SHD589845 SQZ589834:SQZ589845 TAV589834:TAV589845 TKR589834:TKR589845 TUN589834:TUN589845 UEJ589834:UEJ589845 UOF589834:UOF589845 UYB589834:UYB589845 VHX589834:VHX589845 VRT589834:VRT589845 WBP589834:WBP589845 WLL589834:WLL589845 WVH589834:WVH589845 B655370:C655381 IV655370:IV655381 SR655370:SR655381 ACN655370:ACN655381 AMJ655370:AMJ655381 AWF655370:AWF655381 BGB655370:BGB655381 BPX655370:BPX655381 BZT655370:BZT655381 CJP655370:CJP655381 CTL655370:CTL655381 DDH655370:DDH655381 DND655370:DND655381 DWZ655370:DWZ655381 EGV655370:EGV655381 EQR655370:EQR655381 FAN655370:FAN655381 FKJ655370:FKJ655381 FUF655370:FUF655381 GEB655370:GEB655381 GNX655370:GNX655381 GXT655370:GXT655381 HHP655370:HHP655381 HRL655370:HRL655381 IBH655370:IBH655381 ILD655370:ILD655381 IUZ655370:IUZ655381 JEV655370:JEV655381 JOR655370:JOR655381 JYN655370:JYN655381 KIJ655370:KIJ655381 KSF655370:KSF655381 LCB655370:LCB655381 LLX655370:LLX655381 LVT655370:LVT655381 MFP655370:MFP655381 MPL655370:MPL655381 MZH655370:MZH655381 NJD655370:NJD655381 NSZ655370:NSZ655381 OCV655370:OCV655381 OMR655370:OMR655381 OWN655370:OWN655381 PGJ655370:PGJ655381 PQF655370:PQF655381 QAB655370:QAB655381 QJX655370:QJX655381 QTT655370:QTT655381 RDP655370:RDP655381 RNL655370:RNL655381 RXH655370:RXH655381 SHD655370:SHD655381 SQZ655370:SQZ655381 TAV655370:TAV655381 TKR655370:TKR655381 TUN655370:TUN655381 UEJ655370:UEJ655381 UOF655370:UOF655381 UYB655370:UYB655381 VHX655370:VHX655381 VRT655370:VRT655381 WBP655370:WBP655381 WLL655370:WLL655381 WVH655370:WVH655381 B720906:C720917 IV720906:IV720917 SR720906:SR720917 ACN720906:ACN720917 AMJ720906:AMJ720917 AWF720906:AWF720917 BGB720906:BGB720917 BPX720906:BPX720917 BZT720906:BZT720917 CJP720906:CJP720917 CTL720906:CTL720917 DDH720906:DDH720917 DND720906:DND720917 DWZ720906:DWZ720917 EGV720906:EGV720917 EQR720906:EQR720917 FAN720906:FAN720917 FKJ720906:FKJ720917 FUF720906:FUF720917 GEB720906:GEB720917 GNX720906:GNX720917 GXT720906:GXT720917 HHP720906:HHP720917 HRL720906:HRL720917 IBH720906:IBH720917 ILD720906:ILD720917 IUZ720906:IUZ720917 JEV720906:JEV720917 JOR720906:JOR720917 JYN720906:JYN720917 KIJ720906:KIJ720917 KSF720906:KSF720917 LCB720906:LCB720917 LLX720906:LLX720917 LVT720906:LVT720917 MFP720906:MFP720917 MPL720906:MPL720917 MZH720906:MZH720917 NJD720906:NJD720917 NSZ720906:NSZ720917 OCV720906:OCV720917 OMR720906:OMR720917 OWN720906:OWN720917 PGJ720906:PGJ720917 PQF720906:PQF720917 QAB720906:QAB720917 QJX720906:QJX720917 QTT720906:QTT720917 RDP720906:RDP720917 RNL720906:RNL720917 RXH720906:RXH720917 SHD720906:SHD720917 SQZ720906:SQZ720917 TAV720906:TAV720917 TKR720906:TKR720917 TUN720906:TUN720917 UEJ720906:UEJ720917 UOF720906:UOF720917 UYB720906:UYB720917 VHX720906:VHX720917 VRT720906:VRT720917 WBP720906:WBP720917 WLL720906:WLL720917 WVH720906:WVH720917 B786442:C786453 IV786442:IV786453 SR786442:SR786453 ACN786442:ACN786453 AMJ786442:AMJ786453 AWF786442:AWF786453 BGB786442:BGB786453 BPX786442:BPX786453 BZT786442:BZT786453 CJP786442:CJP786453 CTL786442:CTL786453 DDH786442:DDH786453 DND786442:DND786453 DWZ786442:DWZ786453 EGV786442:EGV786453 EQR786442:EQR786453 FAN786442:FAN786453 FKJ786442:FKJ786453 FUF786442:FUF786453 GEB786442:GEB786453 GNX786442:GNX786453 GXT786442:GXT786453 HHP786442:HHP786453 HRL786442:HRL786453 IBH786442:IBH786453 ILD786442:ILD786453 IUZ786442:IUZ786453 JEV786442:JEV786453 JOR786442:JOR786453 JYN786442:JYN786453 KIJ786442:KIJ786453 KSF786442:KSF786453 LCB786442:LCB786453 LLX786442:LLX786453 LVT786442:LVT786453 MFP786442:MFP786453 MPL786442:MPL786453 MZH786442:MZH786453 NJD786442:NJD786453 NSZ786442:NSZ786453 OCV786442:OCV786453 OMR786442:OMR786453 OWN786442:OWN786453 PGJ786442:PGJ786453 PQF786442:PQF786453 QAB786442:QAB786453 QJX786442:QJX786453 QTT786442:QTT786453 RDP786442:RDP786453 RNL786442:RNL786453 RXH786442:RXH786453 SHD786442:SHD786453 SQZ786442:SQZ786453 TAV786442:TAV786453 TKR786442:TKR786453 TUN786442:TUN786453 UEJ786442:UEJ786453 UOF786442:UOF786453 UYB786442:UYB786453 VHX786442:VHX786453 VRT786442:VRT786453 WBP786442:WBP786453 WLL786442:WLL786453 WVH786442:WVH786453 B851978:C851989 IV851978:IV851989 SR851978:SR851989 ACN851978:ACN851989 AMJ851978:AMJ851989 AWF851978:AWF851989 BGB851978:BGB851989 BPX851978:BPX851989 BZT851978:BZT851989 CJP851978:CJP851989 CTL851978:CTL851989 DDH851978:DDH851989 DND851978:DND851989 DWZ851978:DWZ851989 EGV851978:EGV851989 EQR851978:EQR851989 FAN851978:FAN851989 FKJ851978:FKJ851989 FUF851978:FUF851989 GEB851978:GEB851989 GNX851978:GNX851989 GXT851978:GXT851989 HHP851978:HHP851989 HRL851978:HRL851989 IBH851978:IBH851989 ILD851978:ILD851989 IUZ851978:IUZ851989 JEV851978:JEV851989 JOR851978:JOR851989 JYN851978:JYN851989 KIJ851978:KIJ851989 KSF851978:KSF851989 LCB851978:LCB851989 LLX851978:LLX851989 LVT851978:LVT851989 MFP851978:MFP851989 MPL851978:MPL851989 MZH851978:MZH851989 NJD851978:NJD851989 NSZ851978:NSZ851989 OCV851978:OCV851989 OMR851978:OMR851989 OWN851978:OWN851989 PGJ851978:PGJ851989 PQF851978:PQF851989 QAB851978:QAB851989 QJX851978:QJX851989 QTT851978:QTT851989 RDP851978:RDP851989 RNL851978:RNL851989 RXH851978:RXH851989 SHD851978:SHD851989 SQZ851978:SQZ851989 TAV851978:TAV851989 TKR851978:TKR851989 TUN851978:TUN851989 UEJ851978:UEJ851989 UOF851978:UOF851989 UYB851978:UYB851989 VHX851978:VHX851989 VRT851978:VRT851989 WBP851978:WBP851989 WLL851978:WLL851989 WVH851978:WVH851989 B917514:C917525 IV917514:IV917525 SR917514:SR917525 ACN917514:ACN917525 AMJ917514:AMJ917525 AWF917514:AWF917525 BGB917514:BGB917525 BPX917514:BPX917525 BZT917514:BZT917525 CJP917514:CJP917525 CTL917514:CTL917525 DDH917514:DDH917525 DND917514:DND917525 DWZ917514:DWZ917525 EGV917514:EGV917525 EQR917514:EQR917525 FAN917514:FAN917525 FKJ917514:FKJ917525 FUF917514:FUF917525 GEB917514:GEB917525 GNX917514:GNX917525 GXT917514:GXT917525 HHP917514:HHP917525 HRL917514:HRL917525 IBH917514:IBH917525 ILD917514:ILD917525 IUZ917514:IUZ917525 JEV917514:JEV917525 JOR917514:JOR917525 JYN917514:JYN917525 KIJ917514:KIJ917525 KSF917514:KSF917525 LCB917514:LCB917525 LLX917514:LLX917525 LVT917514:LVT917525 MFP917514:MFP917525 MPL917514:MPL917525 MZH917514:MZH917525 NJD917514:NJD917525 NSZ917514:NSZ917525 OCV917514:OCV917525 OMR917514:OMR917525 OWN917514:OWN917525 PGJ917514:PGJ917525 PQF917514:PQF917525 QAB917514:QAB917525 QJX917514:QJX917525 QTT917514:QTT917525 RDP917514:RDP917525 RNL917514:RNL917525 RXH917514:RXH917525 SHD917514:SHD917525 SQZ917514:SQZ917525 TAV917514:TAV917525 TKR917514:TKR917525 TUN917514:TUN917525 UEJ917514:UEJ917525 UOF917514:UOF917525 UYB917514:UYB917525 VHX917514:VHX917525 VRT917514:VRT917525 WBP917514:WBP917525 WLL917514:WLL917525 WVH917514:WVH917525 B983050:C983061 IV983050:IV983061 SR983050:SR983061 ACN983050:ACN983061 AMJ983050:AMJ983061 AWF983050:AWF983061 BGB983050:BGB983061 BPX983050:BPX983061 BZT983050:BZT983061 CJP983050:CJP983061 CTL983050:CTL983061 DDH983050:DDH983061 DND983050:DND983061 DWZ983050:DWZ983061 EGV983050:EGV983061 EQR983050:EQR983061 FAN983050:FAN983061 FKJ983050:FKJ983061 FUF983050:FUF983061 GEB983050:GEB983061 GNX983050:GNX983061 GXT983050:GXT983061 HHP983050:HHP983061 HRL983050:HRL983061 IBH983050:IBH983061 ILD983050:ILD983061 IUZ983050:IUZ983061 JEV983050:JEV983061 JOR983050:JOR983061 JYN983050:JYN983061 KIJ983050:KIJ983061 KSF983050:KSF983061 LCB983050:LCB983061 LLX983050:LLX983061 LVT983050:LVT983061 MFP983050:MFP983061 MPL983050:MPL983061 MZH983050:MZH983061 NJD983050:NJD983061 NSZ983050:NSZ983061 OCV983050:OCV983061 OMR983050:OMR983061 OWN983050:OWN983061 PGJ983050:PGJ983061 PQF983050:PQF983061 QAB983050:QAB983061 QJX983050:QJX983061 QTT983050:QTT983061 RDP983050:RDP983061 RNL983050:RNL983061 RXH983050:RXH983061 SHD983050:SHD983061 SQZ983050:SQZ983061 TAV983050:TAV983061 TKR983050:TKR983061 TUN983050:TUN983061 UEJ983050:UEJ983061 UOF983050:UOF983061 UYB983050:UYB983061 VHX983050:VHX983061 VRT983050:VRT983061 WBP983050:WBP983061 WLL983050:WLL983061 WVH983050:WVH983061 IT9:IT18 IT30 SP30 ACL30 AMH30 AWD30 BFZ30 BPV30 BZR30 CJN30 CTJ30 DDF30 DNB30 DWX30 EGT30 EQP30 FAL30 FKH30 FUD30 GDZ30 GNV30 GXR30 HHN30 HRJ30 IBF30 ILB30 IUX30 JET30 JOP30 JYL30 KIH30 KSD30 LBZ30 LLV30 LVR30 MFN30 MPJ30 MZF30 NJB30 NSX30 OCT30 OMP30 OWL30 PGH30 PQD30 PZZ30 QJV30 QTR30 RDN30 RNJ30 RXF30 SHB30 SQX30 TAT30 TKP30 TUL30 UEH30 UOD30 UXZ30 VHV30 VRR30 WBN30 WLJ30 WVF30 B65567:C65567 IV65567 SR65567 ACN65567 AMJ65567 AWF65567 BGB65567 BPX65567 BZT65567 CJP65567 CTL65567 DDH65567 DND65567 DWZ65567 EGV65567 EQR65567 FAN65567 FKJ65567 FUF65567 GEB65567 GNX65567 GXT65567 HHP65567 HRL65567 IBH65567 ILD65567 IUZ65567 JEV65567 JOR65567 JYN65567 KIJ65567 KSF65567 LCB65567 LLX65567 LVT65567 MFP65567 MPL65567 MZH65567 NJD65567 NSZ65567 OCV65567 OMR65567 OWN65567 PGJ65567 PQF65567 QAB65567 QJX65567 QTT65567 RDP65567 RNL65567 RXH65567 SHD65567 SQZ65567 TAV65567 TKR65567 TUN65567 UEJ65567 UOF65567 UYB65567 VHX65567 VRT65567 WBP65567 WLL65567 WVH65567 B131103:C131103 IV131103 SR131103 ACN131103 AMJ131103 AWF131103 BGB131103 BPX131103 BZT131103 CJP131103 CTL131103 DDH131103 DND131103 DWZ131103 EGV131103 EQR131103 FAN131103 FKJ131103 FUF131103 GEB131103 GNX131103 GXT131103 HHP131103 HRL131103 IBH131103 ILD131103 IUZ131103 JEV131103 JOR131103 JYN131103 KIJ131103 KSF131103 LCB131103 LLX131103 LVT131103 MFP131103 MPL131103 MZH131103 NJD131103 NSZ131103 OCV131103 OMR131103 OWN131103 PGJ131103 PQF131103 QAB131103 QJX131103 QTT131103 RDP131103 RNL131103 RXH131103 SHD131103 SQZ131103 TAV131103 TKR131103 TUN131103 UEJ131103 UOF131103 UYB131103 VHX131103 VRT131103 WBP131103 WLL131103 WVH131103 B196639:C196639 IV196639 SR196639 ACN196639 AMJ196639 AWF196639 BGB196639 BPX196639 BZT196639 CJP196639 CTL196639 DDH196639 DND196639 DWZ196639 EGV196639 EQR196639 FAN196639 FKJ196639 FUF196639 GEB196639 GNX196639 GXT196639 HHP196639 HRL196639 IBH196639 ILD196639 IUZ196639 JEV196639 JOR196639 JYN196639 KIJ196639 KSF196639 LCB196639 LLX196639 LVT196639 MFP196639 MPL196639 MZH196639 NJD196639 NSZ196639 OCV196639 OMR196639 OWN196639 PGJ196639 PQF196639 QAB196639 QJX196639 QTT196639 RDP196639 RNL196639 RXH196639 SHD196639 SQZ196639 TAV196639 TKR196639 TUN196639 UEJ196639 UOF196639 UYB196639 VHX196639 VRT196639 WBP196639 WLL196639 WVH196639 B262175:C262175 IV262175 SR262175 ACN262175 AMJ262175 AWF262175 BGB262175 BPX262175 BZT262175 CJP262175 CTL262175 DDH262175 DND262175 DWZ262175 EGV262175 EQR262175 FAN262175 FKJ262175 FUF262175 GEB262175 GNX262175 GXT262175 HHP262175 HRL262175 IBH262175 ILD262175 IUZ262175 JEV262175 JOR262175 JYN262175 KIJ262175 KSF262175 LCB262175 LLX262175 LVT262175 MFP262175 MPL262175 MZH262175 NJD262175 NSZ262175 OCV262175 OMR262175 OWN262175 PGJ262175 PQF262175 QAB262175 QJX262175 QTT262175 RDP262175 RNL262175 RXH262175 SHD262175 SQZ262175 TAV262175 TKR262175 TUN262175 UEJ262175 UOF262175 UYB262175 VHX262175 VRT262175 WBP262175 WLL262175 WVH262175 B327711:C327711 IV327711 SR327711 ACN327711 AMJ327711 AWF327711 BGB327711 BPX327711 BZT327711 CJP327711 CTL327711 DDH327711 DND327711 DWZ327711 EGV327711 EQR327711 FAN327711 FKJ327711 FUF327711 GEB327711 GNX327711 GXT327711 HHP327711 HRL327711 IBH327711 ILD327711 IUZ327711 JEV327711 JOR327711 JYN327711 KIJ327711 KSF327711 LCB327711 LLX327711 LVT327711 MFP327711 MPL327711 MZH327711 NJD327711 NSZ327711 OCV327711 OMR327711 OWN327711 PGJ327711 PQF327711 QAB327711 QJX327711 QTT327711 RDP327711 RNL327711 RXH327711 SHD327711 SQZ327711 TAV327711 TKR327711 TUN327711 UEJ327711 UOF327711 UYB327711 VHX327711 VRT327711 WBP327711 WLL327711 WVH327711 B393247:C393247 IV393247 SR393247 ACN393247 AMJ393247 AWF393247 BGB393247 BPX393247 BZT393247 CJP393247 CTL393247 DDH393247 DND393247 DWZ393247 EGV393247 EQR393247 FAN393247 FKJ393247 FUF393247 GEB393247 GNX393247 GXT393247 HHP393247 HRL393247 IBH393247 ILD393247 IUZ393247 JEV393247 JOR393247 JYN393247 KIJ393247 KSF393247 LCB393247 LLX393247 LVT393247 MFP393247 MPL393247 MZH393247 NJD393247 NSZ393247 OCV393247 OMR393247 OWN393247 PGJ393247 PQF393247 QAB393247 QJX393247 QTT393247 RDP393247 RNL393247 RXH393247 SHD393247 SQZ393247 TAV393247 TKR393247 TUN393247 UEJ393247 UOF393247 UYB393247 VHX393247 VRT393247 WBP393247 WLL393247 WVH393247 B458783:C458783 IV458783 SR458783 ACN458783 AMJ458783 AWF458783 BGB458783 BPX458783 BZT458783 CJP458783 CTL458783 DDH458783 DND458783 DWZ458783 EGV458783 EQR458783 FAN458783 FKJ458783 FUF458783 GEB458783 GNX458783 GXT458783 HHP458783 HRL458783 IBH458783 ILD458783 IUZ458783 JEV458783 JOR458783 JYN458783 KIJ458783 KSF458783 LCB458783 LLX458783 LVT458783 MFP458783 MPL458783 MZH458783 NJD458783 NSZ458783 OCV458783 OMR458783 OWN458783 PGJ458783 PQF458783 QAB458783 QJX458783 QTT458783 RDP458783 RNL458783 RXH458783 SHD458783 SQZ458783 TAV458783 TKR458783 TUN458783 UEJ458783 UOF458783 UYB458783 VHX458783 VRT458783 WBP458783 WLL458783 WVH458783 B524319:C524319 IV524319 SR524319 ACN524319 AMJ524319 AWF524319 BGB524319 BPX524319 BZT524319 CJP524319 CTL524319 DDH524319 DND524319 DWZ524319 EGV524319 EQR524319 FAN524319 FKJ524319 FUF524319 GEB524319 GNX524319 GXT524319 HHP524319 HRL524319 IBH524319 ILD524319 IUZ524319 JEV524319 JOR524319 JYN524319 KIJ524319 KSF524319 LCB524319 LLX524319 LVT524319 MFP524319 MPL524319 MZH524319 NJD524319 NSZ524319 OCV524319 OMR524319 OWN524319 PGJ524319 PQF524319 QAB524319 QJX524319 QTT524319 RDP524319 RNL524319 RXH524319 SHD524319 SQZ524319 TAV524319 TKR524319 TUN524319 UEJ524319 UOF524319 UYB524319 VHX524319 VRT524319 WBP524319 WLL524319 WVH524319 B589855:C589855 IV589855 SR589855 ACN589855 AMJ589855 AWF589855 BGB589855 BPX589855 BZT589855 CJP589855 CTL589855 DDH589855 DND589855 DWZ589855 EGV589855 EQR589855 FAN589855 FKJ589855 FUF589855 GEB589855 GNX589855 GXT589855 HHP589855 HRL589855 IBH589855 ILD589855 IUZ589855 JEV589855 JOR589855 JYN589855 KIJ589855 KSF589855 LCB589855 LLX589855 LVT589855 MFP589855 MPL589855 MZH589855 NJD589855 NSZ589855 OCV589855 OMR589855 OWN589855 PGJ589855 PQF589855 QAB589855 QJX589855 QTT589855 RDP589855 RNL589855 RXH589855 SHD589855 SQZ589855 TAV589855 TKR589855 TUN589855 UEJ589855 UOF589855 UYB589855 VHX589855 VRT589855 WBP589855 WLL589855 WVH589855 B655391:C655391 IV655391 SR655391 ACN655391 AMJ655391 AWF655391 BGB655391 BPX655391 BZT655391 CJP655391 CTL655391 DDH655391 DND655391 DWZ655391 EGV655391 EQR655391 FAN655391 FKJ655391 FUF655391 GEB655391 GNX655391 GXT655391 HHP655391 HRL655391 IBH655391 ILD655391 IUZ655391 JEV655391 JOR655391 JYN655391 KIJ655391 KSF655391 LCB655391 LLX655391 LVT655391 MFP655391 MPL655391 MZH655391 NJD655391 NSZ655391 OCV655391 OMR655391 OWN655391 PGJ655391 PQF655391 QAB655391 QJX655391 QTT655391 RDP655391 RNL655391 RXH655391 SHD655391 SQZ655391 TAV655391 TKR655391 TUN655391 UEJ655391 UOF655391 UYB655391 VHX655391 VRT655391 WBP655391 WLL655391 WVH655391 B720927:C720927 IV720927 SR720927 ACN720927 AMJ720927 AWF720927 BGB720927 BPX720927 BZT720927 CJP720927 CTL720927 DDH720927 DND720927 DWZ720927 EGV720927 EQR720927 FAN720927 FKJ720927 FUF720927 GEB720927 GNX720927 GXT720927 HHP720927 HRL720927 IBH720927 ILD720927 IUZ720927 JEV720927 JOR720927 JYN720927 KIJ720927 KSF720927 LCB720927 LLX720927 LVT720927 MFP720927 MPL720927 MZH720927 NJD720927 NSZ720927 OCV720927 OMR720927 OWN720927 PGJ720927 PQF720927 QAB720927 QJX720927 QTT720927 RDP720927 RNL720927 RXH720927 SHD720927 SQZ720927 TAV720927 TKR720927 TUN720927 UEJ720927 UOF720927 UYB720927 VHX720927 VRT720927 WBP720927 WLL720927 WVH720927 B786463:C786463 IV786463 SR786463 ACN786463 AMJ786463 AWF786463 BGB786463 BPX786463 BZT786463 CJP786463 CTL786463 DDH786463 DND786463 DWZ786463 EGV786463 EQR786463 FAN786463 FKJ786463 FUF786463 GEB786463 GNX786463 GXT786463 HHP786463 HRL786463 IBH786463 ILD786463 IUZ786463 JEV786463 JOR786463 JYN786463 KIJ786463 KSF786463 LCB786463 LLX786463 LVT786463 MFP786463 MPL786463 MZH786463 NJD786463 NSZ786463 OCV786463 OMR786463 OWN786463 PGJ786463 PQF786463 QAB786463 QJX786463 QTT786463 RDP786463 RNL786463 RXH786463 SHD786463 SQZ786463 TAV786463 TKR786463 TUN786463 UEJ786463 UOF786463 UYB786463 VHX786463 VRT786463 WBP786463 WLL786463 WVH786463 B851999:C851999 IV851999 SR851999 ACN851999 AMJ851999 AWF851999 BGB851999 BPX851999 BZT851999 CJP851999 CTL851999 DDH851999 DND851999 DWZ851999 EGV851999 EQR851999 FAN851999 FKJ851999 FUF851999 GEB851999 GNX851999 GXT851999 HHP851999 HRL851999 IBH851999 ILD851999 IUZ851999 JEV851999 JOR851999 JYN851999 KIJ851999 KSF851999 LCB851999 LLX851999 LVT851999 MFP851999 MPL851999 MZH851999 NJD851999 NSZ851999 OCV851999 OMR851999 OWN851999 PGJ851999 PQF851999 QAB851999 QJX851999 QTT851999 RDP851999 RNL851999 RXH851999 SHD851999 SQZ851999 TAV851999 TKR851999 TUN851999 UEJ851999 UOF851999 UYB851999 VHX851999 VRT851999 WBP851999 WLL851999 WVH851999 B917535:C917535 IV917535 SR917535 ACN917535 AMJ917535 AWF917535 BGB917535 BPX917535 BZT917535 CJP917535 CTL917535 DDH917535 DND917535 DWZ917535 EGV917535 EQR917535 FAN917535 FKJ917535 FUF917535 GEB917535 GNX917535 GXT917535 HHP917535 HRL917535 IBH917535 ILD917535 IUZ917535 JEV917535 JOR917535 JYN917535 KIJ917535 KSF917535 LCB917535 LLX917535 LVT917535 MFP917535 MPL917535 MZH917535 NJD917535 NSZ917535 OCV917535 OMR917535 OWN917535 PGJ917535 PQF917535 QAB917535 QJX917535 QTT917535 RDP917535 RNL917535 RXH917535 SHD917535 SQZ917535 TAV917535 TKR917535 TUN917535 UEJ917535 UOF917535 UYB917535 VHX917535 VRT917535 WBP917535 WLL917535 WVH917535 B983071:C983071 IV983071 SR983071 ACN983071 AMJ983071 AWF983071 BGB983071 BPX983071 BZT983071 CJP983071 CTL983071 DDH983071 DND983071 DWZ983071 EGV983071 EQR983071 FAN983071 FKJ983071 FUF983071 GEB983071 GNX983071 GXT983071 HHP983071 HRL983071 IBH983071 ILD983071 IUZ983071 JEV983071 JOR983071 JYN983071 KIJ983071 KSF983071 LCB983071 LLX983071 LVT983071 MFP983071 MPL983071 MZH983071 NJD983071 NSZ983071 OCV983071 OMR983071 OWN983071 PGJ983071 PQF983071 QAB983071 QJX983071 QTT983071 RDP983071 RNL983071 RXH983071 SHD983071 SQZ983071 TAV983071 TKR983071 TUN983071 UEJ983071 UOF983071 UYB983071 VHX983071 VRT983071 WBP983071 WLL983071 B19:C20">
      <formula1>$K$9:$K$12</formula1>
    </dataValidation>
    <dataValidation type="list" allowBlank="1" showInputMessage="1" showErrorMessage="1" sqref="B9:C18">
      <formula1>$K$8:$K$15</formula1>
    </dataValidation>
    <dataValidation allowBlank="1" showInputMessage="1" showErrorMessage="1" prompt="see sheet 2 (personnel rates 2014-2017)_x000a_ rows 21-28" sqref="F9:F18"/>
  </dataValidations>
  <pageMargins left="0.7" right="0.7" top="0.78740157499999996" bottom="0.78740157499999996" header="0.3" footer="0.3"/>
  <pageSetup paperSize="9" scale="64" orientation="landscape" r:id="rId1"/>
  <rowBreaks count="2" manualBreakCount="2">
    <brk id="38" max="16383" man="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72"/>
  <sheetViews>
    <sheetView showGridLines="0" tabSelected="1" zoomScale="85" zoomScaleNormal="85" workbookViewId="0">
      <pane ySplit="15" topLeftCell="A16" activePane="bottomLeft" state="frozen"/>
      <selection pane="bottomLeft" activeCell="F7" sqref="F7"/>
    </sheetView>
  </sheetViews>
  <sheetFormatPr baseColWidth="10" defaultRowHeight="13.2" x14ac:dyDescent="0.25"/>
  <cols>
    <col min="1" max="1" width="2.6640625" customWidth="1"/>
    <col min="2" max="2" width="2" customWidth="1"/>
    <col min="3" max="3" width="37.6640625" customWidth="1"/>
    <col min="4" max="4" width="14.88671875" hidden="1" customWidth="1"/>
    <col min="5" max="8" width="12.6640625" customWidth="1"/>
    <col min="9" max="9" width="13" hidden="1" customWidth="1"/>
    <col min="10" max="10" width="32.6640625" customWidth="1"/>
    <col min="11" max="11" width="2" customWidth="1"/>
    <col min="19" max="19" width="13" customWidth="1"/>
  </cols>
  <sheetData>
    <row r="1" spans="2:24" s="154" customFormat="1" ht="35.1" customHeight="1" x14ac:dyDescent="0.3">
      <c r="C1" s="327" t="s">
        <v>76</v>
      </c>
      <c r="D1" s="327"/>
      <c r="E1" s="327"/>
      <c r="F1" s="327"/>
      <c r="G1" s="327"/>
      <c r="H1" s="327"/>
      <c r="I1" s="327"/>
      <c r="J1" s="327"/>
      <c r="L1" s="329" t="s">
        <v>79</v>
      </c>
      <c r="M1" s="329"/>
      <c r="N1" s="329"/>
      <c r="O1" s="329"/>
      <c r="P1" s="329"/>
      <c r="Q1" s="329"/>
      <c r="R1" s="329"/>
      <c r="S1" s="329"/>
      <c r="T1" s="329"/>
      <c r="U1" s="329"/>
    </row>
    <row r="2" spans="2:24" s="155" customFormat="1" ht="13.5" customHeight="1" x14ac:dyDescent="0.25">
      <c r="C2" s="328" t="s">
        <v>114</v>
      </c>
      <c r="D2" s="328"/>
      <c r="E2" s="328"/>
      <c r="F2" s="328"/>
      <c r="G2" s="328"/>
      <c r="H2" s="328"/>
      <c r="I2" s="328"/>
      <c r="J2" s="328"/>
      <c r="L2" s="328" t="s">
        <v>17</v>
      </c>
      <c r="M2" s="328"/>
      <c r="N2" s="328"/>
      <c r="O2" s="328"/>
      <c r="P2" s="328"/>
      <c r="Q2" s="328"/>
      <c r="R2" s="328"/>
      <c r="S2" s="328"/>
      <c r="T2" s="328"/>
      <c r="U2" s="328"/>
    </row>
    <row r="3" spans="2:24" x14ac:dyDescent="0.25">
      <c r="B3" s="161"/>
      <c r="C3" s="328"/>
      <c r="D3" s="328"/>
      <c r="E3" s="328"/>
      <c r="F3" s="328"/>
      <c r="G3" s="328"/>
      <c r="H3" s="328"/>
      <c r="I3" s="328"/>
      <c r="J3" s="328"/>
      <c r="L3" s="328"/>
      <c r="M3" s="328"/>
      <c r="N3" s="328"/>
      <c r="O3" s="328"/>
      <c r="P3" s="328"/>
      <c r="Q3" s="328"/>
      <c r="R3" s="328"/>
      <c r="S3" s="328"/>
      <c r="T3" s="328"/>
      <c r="U3" s="328"/>
    </row>
    <row r="4" spans="2:24" x14ac:dyDescent="0.25">
      <c r="B4" s="6"/>
      <c r="C4" s="156" t="s">
        <v>72</v>
      </c>
      <c r="L4" s="10" t="s">
        <v>1</v>
      </c>
    </row>
    <row r="5" spans="2:24" x14ac:dyDescent="0.25">
      <c r="B5" s="6"/>
      <c r="C5" s="6" t="s">
        <v>73</v>
      </c>
      <c r="L5" s="6" t="s">
        <v>45</v>
      </c>
    </row>
    <row r="6" spans="2:24" ht="15.6" x14ac:dyDescent="0.25">
      <c r="B6" s="6"/>
      <c r="C6" s="6" t="s">
        <v>74</v>
      </c>
      <c r="L6" s="6" t="s">
        <v>2</v>
      </c>
    </row>
    <row r="7" spans="2:24" s="157" customFormat="1" x14ac:dyDescent="0.25"/>
    <row r="8" spans="2:24" s="157" customFormat="1" ht="24.9" customHeight="1" x14ac:dyDescent="0.25">
      <c r="B8" s="160">
        <v>1</v>
      </c>
      <c r="C8" s="330" t="s">
        <v>80</v>
      </c>
      <c r="D8" s="330"/>
      <c r="E8" s="330"/>
      <c r="F8" s="330"/>
      <c r="G8" s="330"/>
      <c r="H8" s="330"/>
      <c r="I8" s="330"/>
      <c r="J8" s="330"/>
      <c r="K8" s="160">
        <v>1</v>
      </c>
      <c r="L8" s="326" t="s">
        <v>83</v>
      </c>
      <c r="M8" s="326"/>
      <c r="N8" s="326"/>
      <c r="O8" s="326"/>
      <c r="P8" s="326"/>
      <c r="Q8" s="326"/>
      <c r="R8" s="326"/>
      <c r="S8" s="326"/>
      <c r="T8" s="326"/>
      <c r="U8" s="326"/>
    </row>
    <row r="9" spans="2:24" s="157" customFormat="1" x14ac:dyDescent="0.25">
      <c r="C9" s="325" t="s">
        <v>81</v>
      </c>
      <c r="D9" s="325"/>
      <c r="E9" s="325"/>
      <c r="F9" s="325"/>
      <c r="G9" s="325"/>
      <c r="H9" s="325"/>
      <c r="I9" s="325"/>
      <c r="J9" s="325"/>
      <c r="L9" s="325" t="s">
        <v>85</v>
      </c>
      <c r="M9" s="325"/>
      <c r="N9" s="325"/>
      <c r="O9" s="325"/>
      <c r="P9" s="325"/>
      <c r="Q9" s="325"/>
      <c r="R9" s="325"/>
      <c r="S9" s="325"/>
      <c r="T9" s="325"/>
      <c r="U9" s="325"/>
    </row>
    <row r="10" spans="2:24" x14ac:dyDescent="0.25">
      <c r="C10" s="325" t="s">
        <v>82</v>
      </c>
      <c r="D10" s="325"/>
      <c r="E10" s="325"/>
      <c r="F10" s="325"/>
      <c r="G10" s="325"/>
      <c r="H10" s="325"/>
      <c r="I10" s="325"/>
      <c r="J10" s="325"/>
      <c r="L10" s="325" t="s">
        <v>84</v>
      </c>
      <c r="M10" s="325"/>
      <c r="N10" s="325"/>
      <c r="O10" s="325"/>
      <c r="P10" s="325"/>
      <c r="Q10" s="325"/>
      <c r="R10" s="325"/>
      <c r="S10" s="325"/>
      <c r="T10" s="325"/>
      <c r="U10" s="325"/>
    </row>
    <row r="11" spans="2:24" s="157" customFormat="1" x14ac:dyDescent="0.25"/>
    <row r="12" spans="2:24" x14ac:dyDescent="0.25">
      <c r="C12" s="27" t="s">
        <v>75</v>
      </c>
      <c r="L12" s="307" t="s">
        <v>8</v>
      </c>
      <c r="M12" s="307"/>
      <c r="N12" s="307"/>
      <c r="O12" s="307"/>
      <c r="P12" s="307"/>
      <c r="Q12" s="307"/>
      <c r="R12" s="307"/>
      <c r="S12" s="307"/>
      <c r="T12" s="307"/>
      <c r="U12" s="307"/>
    </row>
    <row r="13" spans="2:24" x14ac:dyDescent="0.25">
      <c r="C13" s="27" t="s">
        <v>77</v>
      </c>
      <c r="D13" s="159"/>
      <c r="E13" s="159"/>
      <c r="F13" s="159"/>
      <c r="G13" s="159"/>
      <c r="H13" s="159"/>
      <c r="I13" s="159"/>
      <c r="J13" s="159"/>
      <c r="K13" s="159"/>
      <c r="L13" s="337" t="s">
        <v>11</v>
      </c>
      <c r="M13" s="337"/>
      <c r="N13" s="337"/>
      <c r="O13" s="337"/>
      <c r="P13" s="337"/>
      <c r="Q13" s="337"/>
      <c r="R13" s="337"/>
      <c r="S13" s="337"/>
      <c r="T13" s="337"/>
      <c r="U13" s="337"/>
      <c r="V13" s="337"/>
      <c r="W13" s="337"/>
      <c r="X13" s="162"/>
    </row>
    <row r="14" spans="2:24" x14ac:dyDescent="0.25">
      <c r="C14" s="27" t="s">
        <v>78</v>
      </c>
      <c r="D14" s="159"/>
      <c r="E14" s="159"/>
      <c r="F14" s="159"/>
      <c r="G14" s="159"/>
      <c r="H14" s="159"/>
      <c r="I14" s="159"/>
      <c r="J14" s="159"/>
      <c r="K14" s="159"/>
      <c r="L14" s="307" t="s">
        <v>10</v>
      </c>
      <c r="M14" s="307"/>
      <c r="N14" s="307"/>
      <c r="O14" s="307"/>
      <c r="P14" s="307"/>
      <c r="Q14" s="307"/>
      <c r="R14" s="307"/>
      <c r="S14" s="307"/>
      <c r="T14" s="307"/>
      <c r="U14" s="307"/>
    </row>
    <row r="15" spans="2:24" ht="20.100000000000001" customHeight="1" x14ac:dyDescent="0.25">
      <c r="C15" s="27" t="s">
        <v>155</v>
      </c>
      <c r="L15" s="27" t="s">
        <v>155</v>
      </c>
    </row>
    <row r="16" spans="2:24" ht="13.8" thickBot="1" x14ac:dyDescent="0.3">
      <c r="C16" s="27"/>
    </row>
    <row r="17" spans="1:21" ht="24.9" customHeight="1" x14ac:dyDescent="0.3">
      <c r="A17" s="101"/>
      <c r="B17" s="102"/>
      <c r="C17" s="323" t="s">
        <v>86</v>
      </c>
      <c r="D17" s="323"/>
      <c r="E17" s="323"/>
      <c r="F17" s="323"/>
      <c r="G17" s="323"/>
      <c r="H17" s="323"/>
      <c r="I17" s="158"/>
      <c r="J17" s="102"/>
      <c r="K17" s="102"/>
      <c r="L17" s="102"/>
      <c r="M17" s="102"/>
      <c r="N17" s="102"/>
      <c r="O17" s="102"/>
      <c r="P17" s="102"/>
      <c r="Q17" s="102"/>
      <c r="R17" s="102"/>
      <c r="S17" s="102"/>
      <c r="T17" s="103"/>
    </row>
    <row r="18" spans="1:21" s="1" customFormat="1" ht="14.1" customHeight="1" x14ac:dyDescent="0.25">
      <c r="A18" s="115"/>
      <c r="B18" s="3"/>
      <c r="C18" s="52" t="s">
        <v>0</v>
      </c>
      <c r="D18" s="308" t="s">
        <v>50</v>
      </c>
      <c r="E18" s="309"/>
      <c r="F18" s="309"/>
      <c r="G18" s="309"/>
      <c r="H18" s="310"/>
      <c r="I18" s="84" t="s">
        <v>43</v>
      </c>
      <c r="J18" s="137" t="s">
        <v>69</v>
      </c>
      <c r="K18" s="3"/>
      <c r="L18" s="107"/>
      <c r="M18" s="107"/>
      <c r="N18" s="107"/>
      <c r="O18" s="107"/>
      <c r="P18" s="107"/>
      <c r="Q18" s="107"/>
      <c r="R18" s="107"/>
      <c r="S18" s="107"/>
      <c r="T18" s="108"/>
    </row>
    <row r="19" spans="1:21" s="1" customFormat="1" ht="14.1" customHeight="1" x14ac:dyDescent="0.25">
      <c r="A19" s="115"/>
      <c r="B19" s="3"/>
      <c r="C19" s="52" t="s">
        <v>12</v>
      </c>
      <c r="D19" s="88">
        <v>1</v>
      </c>
      <c r="E19" s="89">
        <v>1</v>
      </c>
      <c r="F19" s="89">
        <v>2</v>
      </c>
      <c r="G19" s="89">
        <v>3</v>
      </c>
      <c r="H19" s="90">
        <v>4</v>
      </c>
      <c r="I19" s="74">
        <v>1</v>
      </c>
      <c r="J19" s="137" t="s">
        <v>70</v>
      </c>
      <c r="K19" s="3"/>
      <c r="L19" s="107"/>
      <c r="M19" s="107"/>
      <c r="N19" s="107"/>
      <c r="O19" s="107"/>
      <c r="P19" s="107"/>
      <c r="Q19" s="107"/>
      <c r="R19" s="107"/>
      <c r="S19" s="107"/>
      <c r="T19" s="108"/>
    </row>
    <row r="20" spans="1:21" s="1" customFormat="1" ht="14.1" customHeight="1" x14ac:dyDescent="0.25">
      <c r="A20" s="115"/>
      <c r="B20" s="3"/>
      <c r="C20" s="87" t="s">
        <v>13</v>
      </c>
      <c r="D20" s="135">
        <v>2012</v>
      </c>
      <c r="E20" s="136">
        <v>2018</v>
      </c>
      <c r="F20" s="92">
        <f>E20+1</f>
        <v>2019</v>
      </c>
      <c r="G20" s="92">
        <f>F20+1</f>
        <v>2020</v>
      </c>
      <c r="H20" s="93">
        <f>G20+1</f>
        <v>2021</v>
      </c>
      <c r="I20" s="75">
        <f>D20</f>
        <v>2012</v>
      </c>
      <c r="J20" s="138" t="s">
        <v>71</v>
      </c>
      <c r="K20" s="3"/>
      <c r="L20" s="107"/>
      <c r="M20" s="107"/>
      <c r="N20" s="107"/>
      <c r="O20" s="107"/>
      <c r="P20" s="107"/>
      <c r="Q20" s="107"/>
      <c r="R20" s="107"/>
      <c r="S20" s="107"/>
      <c r="T20" s="108"/>
      <c r="U20" s="131"/>
    </row>
    <row r="21" spans="1:21" s="6" customFormat="1" ht="14.1" customHeight="1" x14ac:dyDescent="0.25">
      <c r="A21" s="116"/>
      <c r="B21" s="39"/>
      <c r="C21" s="53" t="s">
        <v>46</v>
      </c>
      <c r="D21" s="37" t="s">
        <v>16</v>
      </c>
      <c r="E21" s="85">
        <v>36271.82</v>
      </c>
      <c r="F21" s="83">
        <f>E21 *0.03+E21</f>
        <v>37359.974600000001</v>
      </c>
      <c r="G21" s="83">
        <f t="shared" ref="G21:H22" si="0">F21 *0.03+F21</f>
        <v>38480.773838000001</v>
      </c>
      <c r="H21" s="83">
        <f t="shared" si="0"/>
        <v>39635.19705314</v>
      </c>
      <c r="I21" s="76"/>
      <c r="J21" s="123" t="s">
        <v>52</v>
      </c>
      <c r="K21" s="39"/>
      <c r="L21" s="317" t="s">
        <v>59</v>
      </c>
      <c r="M21" s="318"/>
      <c r="N21" s="318"/>
      <c r="O21" s="318"/>
      <c r="P21" s="318"/>
      <c r="Q21" s="318"/>
      <c r="R21" s="318"/>
      <c r="S21" s="318"/>
      <c r="T21" s="319"/>
      <c r="U21" s="132"/>
    </row>
    <row r="22" spans="1:21" s="6" customFormat="1" ht="14.1" customHeight="1" x14ac:dyDescent="0.25">
      <c r="A22" s="116"/>
      <c r="B22" s="38"/>
      <c r="C22" s="53" t="s">
        <v>47</v>
      </c>
      <c r="D22" s="47" t="s">
        <v>16</v>
      </c>
      <c r="E22" s="85">
        <v>40668.1</v>
      </c>
      <c r="F22" s="83">
        <f>E22 *0.03+E22</f>
        <v>41888.142999999996</v>
      </c>
      <c r="G22" s="83">
        <f t="shared" si="0"/>
        <v>43144.787289999993</v>
      </c>
      <c r="H22" s="83">
        <f t="shared" si="0"/>
        <v>44439.13090869999</v>
      </c>
      <c r="I22" s="77"/>
      <c r="J22" s="123" t="s">
        <v>53</v>
      </c>
      <c r="K22" s="38"/>
      <c r="L22" s="317"/>
      <c r="M22" s="318"/>
      <c r="N22" s="318"/>
      <c r="O22" s="318"/>
      <c r="P22" s="318"/>
      <c r="Q22" s="318"/>
      <c r="R22" s="318"/>
      <c r="S22" s="318"/>
      <c r="T22" s="319"/>
      <c r="U22" s="132"/>
    </row>
    <row r="23" spans="1:21" s="13" customFormat="1" ht="27.9" customHeight="1" x14ac:dyDescent="0.25">
      <c r="A23" s="117"/>
      <c r="B23" s="11"/>
      <c r="C23" s="122" t="s">
        <v>61</v>
      </c>
      <c r="D23" s="51">
        <v>46437</v>
      </c>
      <c r="E23" s="125">
        <v>50559.7</v>
      </c>
      <c r="F23" s="126">
        <f>E23 *0.03+E23</f>
        <v>52076.490999999995</v>
      </c>
      <c r="G23" s="126">
        <f>F23 *0.03+F23</f>
        <v>53638.785729999996</v>
      </c>
      <c r="H23" s="127">
        <f>G23*0.03+G23</f>
        <v>55247.949301899993</v>
      </c>
      <c r="I23" s="78">
        <f t="shared" ref="I23:I28" si="1">D23*0.75</f>
        <v>34827.75</v>
      </c>
      <c r="J23" s="124" t="s">
        <v>63</v>
      </c>
      <c r="K23" s="11"/>
      <c r="L23" s="317" t="s">
        <v>65</v>
      </c>
      <c r="M23" s="318"/>
      <c r="N23" s="318"/>
      <c r="O23" s="318"/>
      <c r="P23" s="318"/>
      <c r="Q23" s="318"/>
      <c r="R23" s="318"/>
      <c r="S23" s="318"/>
      <c r="T23" s="319"/>
      <c r="U23" s="133"/>
    </row>
    <row r="24" spans="1:21" s="13" customFormat="1" ht="14.1" customHeight="1" x14ac:dyDescent="0.25">
      <c r="A24" s="117"/>
      <c r="B24" s="14"/>
      <c r="C24" s="86" t="s">
        <v>62</v>
      </c>
      <c r="D24" s="51">
        <v>62020</v>
      </c>
      <c r="E24" s="72">
        <v>67074.539999999994</v>
      </c>
      <c r="F24" s="12">
        <f>E24 *0.03+E24</f>
        <v>69086.776199999993</v>
      </c>
      <c r="G24" s="126">
        <f>F24 *0.03+F24</f>
        <v>71159.379485999991</v>
      </c>
      <c r="H24" s="127">
        <f>G24*0.03+G24</f>
        <v>73294.160870579988</v>
      </c>
      <c r="I24" s="78">
        <f t="shared" si="1"/>
        <v>46515</v>
      </c>
      <c r="J24" s="124" t="s">
        <v>64</v>
      </c>
      <c r="K24" s="14"/>
      <c r="L24" s="317"/>
      <c r="M24" s="318"/>
      <c r="N24" s="318"/>
      <c r="O24" s="318"/>
      <c r="P24" s="318"/>
      <c r="Q24" s="318"/>
      <c r="R24" s="318"/>
      <c r="S24" s="318"/>
      <c r="T24" s="319"/>
      <c r="U24" s="133"/>
    </row>
    <row r="25" spans="1:21" ht="27.9" customHeight="1" x14ac:dyDescent="0.25">
      <c r="A25" s="104"/>
      <c r="B25" s="7"/>
      <c r="C25" s="120" t="s">
        <v>48</v>
      </c>
      <c r="D25" s="51">
        <v>0</v>
      </c>
      <c r="E25" s="320" t="s">
        <v>60</v>
      </c>
      <c r="F25" s="321"/>
      <c r="G25" s="321"/>
      <c r="H25" s="322"/>
      <c r="I25" s="78">
        <f t="shared" si="1"/>
        <v>0</v>
      </c>
      <c r="J25" s="139" t="s">
        <v>57</v>
      </c>
      <c r="K25" s="7"/>
      <c r="L25" s="118"/>
      <c r="M25" s="118"/>
      <c r="N25" s="118"/>
      <c r="O25" s="118"/>
      <c r="P25" s="118"/>
      <c r="Q25" s="118"/>
      <c r="R25" s="118"/>
      <c r="S25" s="118"/>
      <c r="T25" s="119"/>
      <c r="U25" s="98"/>
    </row>
    <row r="26" spans="1:21" ht="27.9" customHeight="1" x14ac:dyDescent="0.25">
      <c r="A26" s="104"/>
      <c r="B26" s="8"/>
      <c r="C26" s="120" t="s">
        <v>67</v>
      </c>
      <c r="D26" s="51">
        <v>55269</v>
      </c>
      <c r="E26" s="128">
        <v>59903.58</v>
      </c>
      <c r="F26" s="129">
        <f>E26 *0.03+E26</f>
        <v>61700.687400000003</v>
      </c>
      <c r="G26" s="129">
        <f t="shared" ref="G26:H27" si="2">F26 *0.03+F26</f>
        <v>63551.708022000006</v>
      </c>
      <c r="H26" s="127">
        <f t="shared" si="2"/>
        <v>65458.259262660009</v>
      </c>
      <c r="I26" s="78">
        <f t="shared" si="1"/>
        <v>41451.75</v>
      </c>
      <c r="J26" s="124" t="s">
        <v>56</v>
      </c>
      <c r="K26" s="8"/>
      <c r="L26" s="317" t="s">
        <v>66</v>
      </c>
      <c r="M26" s="318"/>
      <c r="N26" s="318"/>
      <c r="O26" s="318"/>
      <c r="P26" s="318"/>
      <c r="Q26" s="318"/>
      <c r="R26" s="318"/>
      <c r="S26" s="318"/>
      <c r="T26" s="319"/>
      <c r="U26" s="134"/>
    </row>
    <row r="27" spans="1:21" ht="14.1" customHeight="1" x14ac:dyDescent="0.25">
      <c r="A27" s="104"/>
      <c r="B27" s="30"/>
      <c r="C27" s="130" t="s">
        <v>68</v>
      </c>
      <c r="D27" s="54">
        <v>68773</v>
      </c>
      <c r="E27" s="73">
        <v>74292.36</v>
      </c>
      <c r="F27" s="129">
        <f>E27 *0.03+E27</f>
        <v>76521.130799999999</v>
      </c>
      <c r="G27" s="129">
        <f t="shared" si="2"/>
        <v>78816.764723999993</v>
      </c>
      <c r="H27" s="127">
        <f t="shared" si="2"/>
        <v>81181.267665719992</v>
      </c>
      <c r="I27" s="79">
        <f t="shared" si="1"/>
        <v>51579.75</v>
      </c>
      <c r="J27" s="124" t="s">
        <v>55</v>
      </c>
      <c r="K27" s="30"/>
      <c r="L27" s="317"/>
      <c r="M27" s="318"/>
      <c r="N27" s="318"/>
      <c r="O27" s="318"/>
      <c r="P27" s="318"/>
      <c r="Q27" s="318"/>
      <c r="R27" s="318"/>
      <c r="S27" s="318"/>
      <c r="T27" s="319"/>
      <c r="U27" s="134"/>
    </row>
    <row r="28" spans="1:21" s="4" customFormat="1" ht="27" customHeight="1" thickBot="1" x14ac:dyDescent="0.3">
      <c r="A28" s="104"/>
      <c r="B28" s="28"/>
      <c r="C28" s="121" t="s">
        <v>49</v>
      </c>
      <c r="D28" s="55">
        <v>0</v>
      </c>
      <c r="E28" s="314" t="s">
        <v>60</v>
      </c>
      <c r="F28" s="315"/>
      <c r="G28" s="315"/>
      <c r="H28" s="316"/>
      <c r="I28" s="80">
        <f t="shared" si="1"/>
        <v>0</v>
      </c>
      <c r="J28" s="140" t="s">
        <v>54</v>
      </c>
      <c r="K28" s="28"/>
      <c r="L28" s="105"/>
      <c r="M28" s="105"/>
      <c r="N28" s="105"/>
      <c r="O28" s="105"/>
      <c r="P28" s="105"/>
      <c r="Q28" s="105"/>
      <c r="R28" s="105"/>
      <c r="S28" s="105"/>
      <c r="T28" s="106"/>
    </row>
    <row r="29" spans="1:21" s="4" customFormat="1" ht="13.8" thickBot="1" x14ac:dyDescent="0.3">
      <c r="A29" s="111"/>
      <c r="B29" s="109"/>
      <c r="C29" s="112"/>
      <c r="D29" s="113"/>
      <c r="E29" s="114"/>
      <c r="F29" s="114"/>
      <c r="G29" s="114"/>
      <c r="H29" s="114"/>
      <c r="I29" s="100"/>
      <c r="J29" s="109"/>
      <c r="K29" s="109"/>
      <c r="L29" s="109"/>
      <c r="M29" s="109"/>
      <c r="N29" s="109"/>
      <c r="O29" s="109"/>
      <c r="P29" s="109"/>
      <c r="Q29" s="109"/>
      <c r="R29" s="109"/>
      <c r="S29" s="109"/>
      <c r="T29" s="110"/>
    </row>
    <row r="30" spans="1:21" s="4" customFormat="1" x14ac:dyDescent="0.25">
      <c r="B30" s="98"/>
      <c r="C30" s="44"/>
      <c r="D30" s="96"/>
      <c r="E30" s="99"/>
      <c r="F30" s="99"/>
      <c r="G30" s="99"/>
      <c r="H30" s="99"/>
      <c r="I30" s="97"/>
    </row>
    <row r="31" spans="1:21" s="5" customFormat="1" x14ac:dyDescent="0.25">
      <c r="B31" s="15"/>
      <c r="C31" s="16"/>
      <c r="D31" s="17"/>
      <c r="E31" s="17"/>
      <c r="F31" s="17"/>
      <c r="G31" s="17"/>
      <c r="H31" s="17"/>
      <c r="I31" s="17"/>
    </row>
    <row r="32" spans="1:21" s="5" customFormat="1" ht="15.6" x14ac:dyDescent="0.3">
      <c r="B32" s="15"/>
      <c r="C32" s="324" t="s">
        <v>87</v>
      </c>
      <c r="D32" s="324"/>
      <c r="E32" s="324"/>
      <c r="F32" s="324"/>
      <c r="G32" s="324"/>
      <c r="H32" s="324"/>
      <c r="I32" s="17"/>
    </row>
    <row r="33" spans="2:21" s="1" customFormat="1" ht="14.1" customHeight="1" x14ac:dyDescent="0.25">
      <c r="B33" s="18"/>
      <c r="C33" s="52" t="s">
        <v>0</v>
      </c>
      <c r="D33" s="313" t="s">
        <v>51</v>
      </c>
      <c r="E33" s="309"/>
      <c r="F33" s="309"/>
      <c r="G33" s="309"/>
      <c r="H33" s="310"/>
      <c r="I33" s="84" t="s">
        <v>44</v>
      </c>
      <c r="J33" s="137" t="s">
        <v>69</v>
      </c>
      <c r="K33" s="3"/>
    </row>
    <row r="34" spans="2:21" s="1" customFormat="1" ht="14.1" customHeight="1" x14ac:dyDescent="0.25">
      <c r="B34" s="18"/>
      <c r="C34" s="94" t="s">
        <v>13</v>
      </c>
      <c r="D34" s="141">
        <f>D20</f>
        <v>2012</v>
      </c>
      <c r="E34" s="95">
        <f>E20</f>
        <v>2018</v>
      </c>
      <c r="F34" s="95">
        <f>F20</f>
        <v>2019</v>
      </c>
      <c r="G34" s="92">
        <f>G20</f>
        <v>2020</v>
      </c>
      <c r="H34" s="93">
        <f>H20</f>
        <v>2021</v>
      </c>
      <c r="I34" s="75">
        <f>D20</f>
        <v>2012</v>
      </c>
      <c r="J34" s="138" t="s">
        <v>71</v>
      </c>
      <c r="K34" s="3"/>
    </row>
    <row r="35" spans="2:21" s="6" customFormat="1" ht="14.1" customHeight="1" x14ac:dyDescent="0.25">
      <c r="B35" s="40"/>
      <c r="C35" s="53" t="s">
        <v>46</v>
      </c>
      <c r="D35" s="142" t="s">
        <v>15</v>
      </c>
      <c r="E35" s="143">
        <f t="shared" ref="E35:H38" si="3">E21/12</f>
        <v>3022.6516666666666</v>
      </c>
      <c r="F35" s="143">
        <f t="shared" si="3"/>
        <v>3113.3312166666669</v>
      </c>
      <c r="G35" s="126">
        <f t="shared" si="3"/>
        <v>3206.7311531666669</v>
      </c>
      <c r="H35" s="127">
        <f t="shared" si="3"/>
        <v>3302.9330877616667</v>
      </c>
      <c r="I35" s="76"/>
      <c r="J35" s="123" t="s">
        <v>52</v>
      </c>
      <c r="K35" s="39"/>
      <c r="L35" s="331" t="s">
        <v>90</v>
      </c>
      <c r="M35" s="332"/>
      <c r="N35" s="332"/>
      <c r="O35" s="332"/>
      <c r="P35" s="332"/>
      <c r="Q35" s="332"/>
      <c r="R35" s="332"/>
      <c r="S35" s="332"/>
      <c r="T35" s="332"/>
      <c r="U35" s="332"/>
    </row>
    <row r="36" spans="2:21" s="6" customFormat="1" ht="14.1" customHeight="1" x14ac:dyDescent="0.25">
      <c r="B36" s="41"/>
      <c r="C36" s="53" t="s">
        <v>47</v>
      </c>
      <c r="D36" s="144" t="s">
        <v>15</v>
      </c>
      <c r="E36" s="143">
        <f t="shared" si="3"/>
        <v>3389.0083333333332</v>
      </c>
      <c r="F36" s="143">
        <f t="shared" si="3"/>
        <v>3490.6785833333329</v>
      </c>
      <c r="G36" s="126">
        <f t="shared" si="3"/>
        <v>3595.3989408333327</v>
      </c>
      <c r="H36" s="127">
        <f t="shared" si="3"/>
        <v>3703.2609090583323</v>
      </c>
      <c r="I36" s="77"/>
      <c r="J36" s="123" t="s">
        <v>53</v>
      </c>
      <c r="K36" s="38"/>
      <c r="L36" s="331"/>
      <c r="M36" s="332"/>
      <c r="N36" s="332"/>
      <c r="O36" s="332"/>
      <c r="P36" s="332"/>
      <c r="Q36" s="332"/>
      <c r="R36" s="332"/>
      <c r="S36" s="332"/>
      <c r="T36" s="332"/>
      <c r="U36" s="332"/>
    </row>
    <row r="37" spans="2:21" ht="27.9" customHeight="1" x14ac:dyDescent="0.25">
      <c r="B37" s="11"/>
      <c r="C37" s="122" t="s">
        <v>61</v>
      </c>
      <c r="D37" s="145">
        <f t="shared" ref="D37:D42" si="4">D23/12</f>
        <v>3869.75</v>
      </c>
      <c r="E37" s="143">
        <f t="shared" si="3"/>
        <v>4213.3083333333334</v>
      </c>
      <c r="F37" s="143">
        <f t="shared" si="3"/>
        <v>4339.7075833333329</v>
      </c>
      <c r="G37" s="126">
        <f t="shared" si="3"/>
        <v>4469.8988108333333</v>
      </c>
      <c r="H37" s="127">
        <f t="shared" si="3"/>
        <v>4603.9957751583324</v>
      </c>
      <c r="I37" s="78">
        <f t="shared" ref="I37:I42" si="5">D37*0.75</f>
        <v>2902.3125</v>
      </c>
      <c r="J37" s="124" t="s">
        <v>63</v>
      </c>
      <c r="K37" s="11"/>
      <c r="L37" s="333" t="s">
        <v>89</v>
      </c>
      <c r="M37" s="334"/>
      <c r="N37" s="334"/>
      <c r="O37" s="334"/>
      <c r="P37" s="334"/>
      <c r="Q37" s="334"/>
      <c r="R37" s="334"/>
      <c r="S37" s="334"/>
      <c r="T37" s="334"/>
      <c r="U37" s="334"/>
    </row>
    <row r="38" spans="2:21" ht="14.1" customHeight="1" x14ac:dyDescent="0.25">
      <c r="B38" s="14"/>
      <c r="C38" s="86" t="s">
        <v>62</v>
      </c>
      <c r="D38" s="145">
        <f t="shared" si="4"/>
        <v>5168.333333333333</v>
      </c>
      <c r="E38" s="143">
        <f t="shared" si="3"/>
        <v>5589.5449999999992</v>
      </c>
      <c r="F38" s="143">
        <f t="shared" si="3"/>
        <v>5757.2313499999991</v>
      </c>
      <c r="G38" s="126">
        <f t="shared" si="3"/>
        <v>5929.9482904999995</v>
      </c>
      <c r="H38" s="127">
        <f t="shared" si="3"/>
        <v>6107.8467392149987</v>
      </c>
      <c r="I38" s="78">
        <f t="shared" si="5"/>
        <v>3876.25</v>
      </c>
      <c r="J38" s="124" t="s">
        <v>64</v>
      </c>
      <c r="K38" s="14"/>
      <c r="L38" s="333"/>
      <c r="M38" s="334"/>
      <c r="N38" s="334"/>
      <c r="O38" s="334"/>
      <c r="P38" s="334"/>
      <c r="Q38" s="334"/>
      <c r="R38" s="334"/>
      <c r="S38" s="334"/>
      <c r="T38" s="334"/>
      <c r="U38" s="334"/>
    </row>
    <row r="39" spans="2:21" ht="27.9" customHeight="1" x14ac:dyDescent="0.25">
      <c r="B39" s="19"/>
      <c r="C39" s="120" t="s">
        <v>48</v>
      </c>
      <c r="D39" s="145">
        <f t="shared" si="4"/>
        <v>0</v>
      </c>
      <c r="E39" s="320" t="s">
        <v>60</v>
      </c>
      <c r="F39" s="321"/>
      <c r="G39" s="321"/>
      <c r="H39" s="322"/>
      <c r="I39" s="78">
        <f t="shared" si="5"/>
        <v>0</v>
      </c>
      <c r="J39" s="139" t="s">
        <v>57</v>
      </c>
      <c r="K39" s="7"/>
    </row>
    <row r="40" spans="2:21" ht="27.9" customHeight="1" x14ac:dyDescent="0.25">
      <c r="B40" s="20"/>
      <c r="C40" s="120" t="s">
        <v>67</v>
      </c>
      <c r="D40" s="145">
        <f t="shared" si="4"/>
        <v>4605.75</v>
      </c>
      <c r="E40" s="143">
        <f t="shared" ref="E40:H41" si="6">E26/12</f>
        <v>4991.9650000000001</v>
      </c>
      <c r="F40" s="143">
        <f t="shared" si="6"/>
        <v>5141.7239500000005</v>
      </c>
      <c r="G40" s="126">
        <f t="shared" si="6"/>
        <v>5295.9756685000002</v>
      </c>
      <c r="H40" s="127">
        <f t="shared" si="6"/>
        <v>5454.8549385550004</v>
      </c>
      <c r="I40" s="78">
        <f t="shared" si="5"/>
        <v>3454.3125</v>
      </c>
      <c r="J40" s="124" t="s">
        <v>56</v>
      </c>
      <c r="K40" s="8"/>
      <c r="L40" s="335" t="s">
        <v>91</v>
      </c>
      <c r="M40" s="336"/>
      <c r="N40" s="336"/>
      <c r="O40" s="336"/>
      <c r="P40" s="336"/>
      <c r="Q40" s="336"/>
      <c r="R40" s="336"/>
      <c r="S40" s="336"/>
      <c r="T40" s="336"/>
      <c r="U40" s="336"/>
    </row>
    <row r="41" spans="2:21" ht="14.1" customHeight="1" x14ac:dyDescent="0.25">
      <c r="B41" s="21"/>
      <c r="C41" s="130" t="s">
        <v>68</v>
      </c>
      <c r="D41" s="145">
        <f t="shared" si="4"/>
        <v>5731.083333333333</v>
      </c>
      <c r="E41" s="143">
        <f t="shared" si="6"/>
        <v>6191.03</v>
      </c>
      <c r="F41" s="143">
        <f t="shared" si="6"/>
        <v>6376.7609000000002</v>
      </c>
      <c r="G41" s="146">
        <f t="shared" si="6"/>
        <v>6568.0637269999997</v>
      </c>
      <c r="H41" s="147">
        <f t="shared" si="6"/>
        <v>6765.1056388099996</v>
      </c>
      <c r="I41" s="78">
        <f t="shared" si="5"/>
        <v>4298.3125</v>
      </c>
      <c r="J41" s="124" t="s">
        <v>55</v>
      </c>
      <c r="K41" s="30"/>
      <c r="L41" s="335"/>
      <c r="M41" s="336"/>
      <c r="N41" s="336"/>
      <c r="O41" s="336"/>
      <c r="P41" s="336"/>
      <c r="Q41" s="336"/>
      <c r="R41" s="336"/>
      <c r="S41" s="336"/>
      <c r="T41" s="336"/>
      <c r="U41" s="336"/>
    </row>
    <row r="42" spans="2:21" ht="27.9" customHeight="1" thickBot="1" x14ac:dyDescent="0.3">
      <c r="B42" s="29"/>
      <c r="C42" s="121" t="s">
        <v>49</v>
      </c>
      <c r="D42" s="148">
        <f t="shared" si="4"/>
        <v>0</v>
      </c>
      <c r="E42" s="304" t="s">
        <v>60</v>
      </c>
      <c r="F42" s="305"/>
      <c r="G42" s="305"/>
      <c r="H42" s="306"/>
      <c r="I42" s="81">
        <f t="shared" si="5"/>
        <v>0</v>
      </c>
      <c r="J42" s="140" t="s">
        <v>54</v>
      </c>
      <c r="K42" s="28"/>
    </row>
    <row r="43" spans="2:21" x14ac:dyDescent="0.25">
      <c r="B43" s="13"/>
      <c r="C43" s="13"/>
      <c r="D43" s="13"/>
      <c r="E43" s="13"/>
      <c r="F43" s="13"/>
      <c r="G43" s="13"/>
      <c r="H43" s="13"/>
      <c r="I43" s="13"/>
    </row>
    <row r="44" spans="2:21" ht="15.6" x14ac:dyDescent="0.3">
      <c r="B44" s="13"/>
      <c r="C44" s="303" t="s">
        <v>88</v>
      </c>
      <c r="D44" s="303"/>
      <c r="E44" s="303"/>
      <c r="F44" s="303"/>
      <c r="G44" s="303"/>
      <c r="H44" s="303"/>
      <c r="I44" s="13"/>
    </row>
    <row r="45" spans="2:21" ht="14.1" customHeight="1" x14ac:dyDescent="0.25">
      <c r="B45" s="19"/>
      <c r="C45" s="52" t="s">
        <v>0</v>
      </c>
      <c r="D45" s="313" t="s">
        <v>18</v>
      </c>
      <c r="E45" s="309"/>
      <c r="F45" s="309"/>
      <c r="G45" s="309"/>
      <c r="H45" s="310"/>
      <c r="I45" s="84" t="s">
        <v>19</v>
      </c>
      <c r="J45" s="137" t="s">
        <v>69</v>
      </c>
      <c r="K45" s="3"/>
    </row>
    <row r="46" spans="2:21" ht="14.1" customHeight="1" x14ac:dyDescent="0.25">
      <c r="B46" s="19"/>
      <c r="C46" s="94" t="s">
        <v>13</v>
      </c>
      <c r="D46" s="91">
        <f t="shared" ref="D46:I46" si="7">D20</f>
        <v>2012</v>
      </c>
      <c r="E46" s="92">
        <f t="shared" si="7"/>
        <v>2018</v>
      </c>
      <c r="F46" s="92">
        <f t="shared" si="7"/>
        <v>2019</v>
      </c>
      <c r="G46" s="92">
        <f t="shared" si="7"/>
        <v>2020</v>
      </c>
      <c r="H46" s="93">
        <f t="shared" si="7"/>
        <v>2021</v>
      </c>
      <c r="I46" s="75">
        <f t="shared" si="7"/>
        <v>2012</v>
      </c>
      <c r="J46" s="138" t="s">
        <v>71</v>
      </c>
      <c r="K46" s="3"/>
      <c r="M46" s="16"/>
    </row>
    <row r="47" spans="2:21" s="6" customFormat="1" ht="14.1" customHeight="1" x14ac:dyDescent="0.25">
      <c r="B47" s="40"/>
      <c r="C47" s="53" t="s">
        <v>46</v>
      </c>
      <c r="D47" s="149" t="s">
        <v>15</v>
      </c>
      <c r="E47" s="126">
        <f>E21/1720</f>
        <v>21.088267441860467</v>
      </c>
      <c r="F47" s="126">
        <f t="shared" ref="F47:H47" si="8">F21/1720</f>
        <v>21.720915465116281</v>
      </c>
      <c r="G47" s="126">
        <f t="shared" si="8"/>
        <v>22.37254292906977</v>
      </c>
      <c r="H47" s="127">
        <f t="shared" si="8"/>
        <v>23.043719216941859</v>
      </c>
      <c r="I47" s="76"/>
      <c r="J47" s="139" t="s">
        <v>52</v>
      </c>
      <c r="K47" s="39"/>
    </row>
    <row r="48" spans="2:21" s="6" customFormat="1" ht="14.1" customHeight="1" x14ac:dyDescent="0.25">
      <c r="B48" s="41"/>
      <c r="C48" s="53" t="s">
        <v>47</v>
      </c>
      <c r="D48" s="150" t="s">
        <v>15</v>
      </c>
      <c r="E48" s="126">
        <f t="shared" ref="E48:H48" si="9">E22/1720</f>
        <v>23.64424418604651</v>
      </c>
      <c r="F48" s="126">
        <f t="shared" si="9"/>
        <v>24.353571511627905</v>
      </c>
      <c r="G48" s="126">
        <f t="shared" si="9"/>
        <v>25.084178656976739</v>
      </c>
      <c r="H48" s="127">
        <f t="shared" si="9"/>
        <v>25.836704016686042</v>
      </c>
      <c r="I48" s="77"/>
      <c r="J48" s="139" t="s">
        <v>53</v>
      </c>
      <c r="K48" s="38"/>
    </row>
    <row r="49" spans="2:20" ht="27.9" customHeight="1" x14ac:dyDescent="0.25">
      <c r="B49" s="11"/>
      <c r="C49" s="122" t="s">
        <v>61</v>
      </c>
      <c r="D49" s="151">
        <f t="shared" ref="D49:D50" si="10">D23/1680</f>
        <v>27.641071428571429</v>
      </c>
      <c r="E49" s="126">
        <f t="shared" ref="E49:H49" si="11">E23/1720</f>
        <v>29.39517441860465</v>
      </c>
      <c r="F49" s="126">
        <f t="shared" si="11"/>
        <v>30.277029651162788</v>
      </c>
      <c r="G49" s="126">
        <f t="shared" si="11"/>
        <v>31.185340540697673</v>
      </c>
      <c r="H49" s="127">
        <f t="shared" si="11"/>
        <v>32.120900756918601</v>
      </c>
      <c r="I49" s="78">
        <f t="shared" ref="I49:I54" si="12">I23/1260</f>
        <v>27.641071428571429</v>
      </c>
      <c r="J49" s="139" t="s">
        <v>63</v>
      </c>
      <c r="K49" s="11"/>
    </row>
    <row r="50" spans="2:20" ht="14.1" customHeight="1" x14ac:dyDescent="0.25">
      <c r="B50" s="14"/>
      <c r="C50" s="86" t="s">
        <v>62</v>
      </c>
      <c r="D50" s="151">
        <f t="shared" si="10"/>
        <v>36.916666666666664</v>
      </c>
      <c r="E50" s="126">
        <f t="shared" ref="E50:H50" si="13">E24/1720</f>
        <v>38.996825581395342</v>
      </c>
      <c r="F50" s="126">
        <f t="shared" si="13"/>
        <v>40.166730348837206</v>
      </c>
      <c r="G50" s="126">
        <f t="shared" si="13"/>
        <v>41.37173225930232</v>
      </c>
      <c r="H50" s="127">
        <f t="shared" si="13"/>
        <v>42.612884227081388</v>
      </c>
      <c r="I50" s="78">
        <f t="shared" si="12"/>
        <v>36.916666666666664</v>
      </c>
      <c r="J50" s="139" t="s">
        <v>64</v>
      </c>
      <c r="K50" s="14"/>
    </row>
    <row r="51" spans="2:20" ht="27.9" customHeight="1" x14ac:dyDescent="0.25">
      <c r="B51" s="19"/>
      <c r="C51" s="120" t="s">
        <v>48</v>
      </c>
      <c r="D51" s="151">
        <f>D25/1680</f>
        <v>0</v>
      </c>
      <c r="E51" s="320" t="s">
        <v>60</v>
      </c>
      <c r="F51" s="321"/>
      <c r="G51" s="321"/>
      <c r="H51" s="322"/>
      <c r="I51" s="82">
        <f t="shared" si="12"/>
        <v>0</v>
      </c>
      <c r="J51" s="139" t="s">
        <v>57</v>
      </c>
      <c r="K51" s="7"/>
    </row>
    <row r="52" spans="2:20" ht="27.9" customHeight="1" x14ac:dyDescent="0.25">
      <c r="B52" s="20"/>
      <c r="C52" s="120" t="s">
        <v>67</v>
      </c>
      <c r="D52" s="151">
        <f>D26/1680</f>
        <v>32.898214285714289</v>
      </c>
      <c r="E52" s="126">
        <f>E26/1720</f>
        <v>34.827662790697673</v>
      </c>
      <c r="F52" s="126">
        <f t="shared" ref="F52:H53" si="14">F26/1720</f>
        <v>35.872492674418609</v>
      </c>
      <c r="G52" s="126">
        <f t="shared" si="14"/>
        <v>36.948667454651165</v>
      </c>
      <c r="H52" s="127">
        <f t="shared" si="14"/>
        <v>38.057127478290703</v>
      </c>
      <c r="I52" s="82">
        <f t="shared" si="12"/>
        <v>32.898214285714289</v>
      </c>
      <c r="J52" s="139" t="s">
        <v>56</v>
      </c>
      <c r="K52" s="8"/>
    </row>
    <row r="53" spans="2:20" ht="14.1" customHeight="1" x14ac:dyDescent="0.25">
      <c r="B53" s="21"/>
      <c r="C53" s="130" t="s">
        <v>68</v>
      </c>
      <c r="D53" s="152">
        <f>D27/1680</f>
        <v>40.936309523809527</v>
      </c>
      <c r="E53" s="126">
        <f>E27/1720</f>
        <v>43.193232558139535</v>
      </c>
      <c r="F53" s="126">
        <f t="shared" si="14"/>
        <v>44.48902953488372</v>
      </c>
      <c r="G53" s="126">
        <f t="shared" si="14"/>
        <v>45.82370042093023</v>
      </c>
      <c r="H53" s="127">
        <f t="shared" si="14"/>
        <v>47.198411433558135</v>
      </c>
      <c r="I53" s="82">
        <f t="shared" si="12"/>
        <v>40.936309523809527</v>
      </c>
      <c r="J53" s="139" t="s">
        <v>55</v>
      </c>
      <c r="K53" s="30"/>
    </row>
    <row r="54" spans="2:20" s="2" customFormat="1" ht="27.9" customHeight="1" thickBot="1" x14ac:dyDescent="0.3">
      <c r="B54" s="22"/>
      <c r="C54" s="121" t="s">
        <v>49</v>
      </c>
      <c r="D54" s="153">
        <f>D28/1680</f>
        <v>0</v>
      </c>
      <c r="E54" s="304" t="s">
        <v>60</v>
      </c>
      <c r="F54" s="305"/>
      <c r="G54" s="305"/>
      <c r="H54" s="306"/>
      <c r="I54" s="82">
        <f t="shared" si="12"/>
        <v>0</v>
      </c>
      <c r="J54" s="140" t="s">
        <v>54</v>
      </c>
      <c r="K54" s="28"/>
    </row>
    <row r="55" spans="2:20" x14ac:dyDescent="0.25">
      <c r="B55" s="13"/>
      <c r="C55" s="23"/>
      <c r="D55" s="24"/>
      <c r="E55" s="24"/>
      <c r="F55" s="24"/>
      <c r="G55" s="25"/>
      <c r="H55" s="25"/>
      <c r="I55" s="13"/>
    </row>
    <row r="56" spans="2:20" x14ac:dyDescent="0.25">
      <c r="C56" s="13"/>
      <c r="D56" s="13"/>
      <c r="E56" s="13"/>
      <c r="F56" s="13"/>
      <c r="G56" s="13"/>
      <c r="H56" s="13"/>
      <c r="I56" s="13"/>
      <c r="J56" s="36"/>
      <c r="K56" s="56"/>
    </row>
    <row r="57" spans="2:20" s="1" customFormat="1" x14ac:dyDescent="0.25">
      <c r="B57" s="26"/>
      <c r="D57" s="25"/>
      <c r="E57" s="25"/>
      <c r="F57" s="25"/>
      <c r="G57" s="25"/>
      <c r="H57" s="25"/>
      <c r="I57" s="26"/>
      <c r="J57" s="44"/>
      <c r="K57" s="44"/>
    </row>
    <row r="58" spans="2:20" x14ac:dyDescent="0.25">
      <c r="B58" s="13"/>
      <c r="D58" s="24"/>
      <c r="E58" s="24"/>
      <c r="F58" s="24"/>
      <c r="G58" s="24"/>
      <c r="H58" s="24"/>
      <c r="I58" s="13"/>
      <c r="J58" s="44"/>
      <c r="K58" s="44"/>
      <c r="L58" s="57"/>
      <c r="M58" s="311"/>
      <c r="N58" s="311"/>
      <c r="O58" s="311"/>
      <c r="P58" s="311"/>
      <c r="Q58" s="312"/>
      <c r="R58" s="312"/>
      <c r="S58" s="312"/>
      <c r="T58" s="312"/>
    </row>
    <row r="59" spans="2:20" x14ac:dyDescent="0.25">
      <c r="B59" s="13"/>
      <c r="D59" s="24"/>
      <c r="E59" s="24"/>
      <c r="F59" s="24"/>
      <c r="G59" s="24"/>
      <c r="H59" s="24"/>
      <c r="I59" s="13"/>
      <c r="J59" s="17"/>
      <c r="K59" s="17"/>
      <c r="L59" s="36"/>
      <c r="M59" s="34"/>
      <c r="N59" s="34"/>
      <c r="O59" s="34"/>
      <c r="P59" s="34"/>
      <c r="Q59" s="35"/>
      <c r="R59" s="35"/>
      <c r="S59" s="35"/>
      <c r="T59" s="35"/>
    </row>
    <row r="60" spans="2:20" s="6" customFormat="1" x14ac:dyDescent="0.25">
      <c r="B60" s="42"/>
      <c r="D60" s="43"/>
      <c r="E60" s="43"/>
      <c r="F60" s="43"/>
      <c r="G60" s="43"/>
      <c r="H60" s="43"/>
      <c r="I60" s="42"/>
      <c r="J60" s="17"/>
      <c r="K60" s="17"/>
      <c r="L60" s="44"/>
      <c r="M60" s="45"/>
      <c r="N60" s="45"/>
      <c r="O60" s="45"/>
      <c r="P60" s="45"/>
      <c r="Q60" s="46"/>
      <c r="R60" s="46"/>
      <c r="S60" s="46"/>
      <c r="T60" s="46"/>
    </row>
    <row r="61" spans="2:20" s="6" customFormat="1" x14ac:dyDescent="0.25">
      <c r="B61" s="42"/>
      <c r="D61" s="43"/>
      <c r="E61" s="43"/>
      <c r="F61" s="43"/>
      <c r="G61" s="43"/>
      <c r="H61" s="43"/>
      <c r="I61" s="42"/>
      <c r="J61" s="17"/>
      <c r="K61" s="17"/>
      <c r="L61" s="44"/>
      <c r="M61" s="45"/>
      <c r="N61" s="45"/>
      <c r="O61" s="45"/>
      <c r="P61" s="45"/>
      <c r="Q61" s="46"/>
      <c r="R61" s="46"/>
      <c r="S61" s="46"/>
      <c r="T61" s="46"/>
    </row>
    <row r="62" spans="2:20" ht="6" customHeight="1" x14ac:dyDescent="0.25">
      <c r="B62" s="13"/>
      <c r="D62" s="13"/>
      <c r="E62" s="13"/>
      <c r="F62" s="13"/>
      <c r="G62" s="13"/>
      <c r="H62" s="13"/>
      <c r="I62" s="13"/>
      <c r="J62" s="17"/>
      <c r="K62" s="17"/>
      <c r="L62" s="17"/>
      <c r="M62" s="31"/>
      <c r="N62" s="31"/>
      <c r="O62" s="31"/>
      <c r="P62" s="31"/>
      <c r="Q62" s="32"/>
      <c r="R62" s="32"/>
      <c r="S62" s="32"/>
      <c r="T62" s="32"/>
    </row>
    <row r="63" spans="2:20" x14ac:dyDescent="0.25">
      <c r="B63" s="13"/>
      <c r="D63" s="13"/>
      <c r="E63" s="13"/>
      <c r="F63" s="13"/>
      <c r="G63" s="13"/>
      <c r="H63" s="13"/>
      <c r="I63" s="13"/>
      <c r="J63" s="17"/>
      <c r="K63" s="17"/>
      <c r="L63" s="17"/>
      <c r="M63" s="31"/>
      <c r="N63" s="31"/>
      <c r="O63" s="31"/>
      <c r="P63" s="31"/>
      <c r="Q63" s="32"/>
      <c r="R63" s="32"/>
      <c r="S63" s="32"/>
      <c r="T63" s="32"/>
    </row>
    <row r="64" spans="2:20" x14ac:dyDescent="0.25">
      <c r="B64" s="13"/>
      <c r="D64" s="13"/>
      <c r="E64" s="13"/>
      <c r="F64" s="13"/>
      <c r="G64" s="13"/>
      <c r="H64" s="13"/>
      <c r="I64" s="13"/>
      <c r="J64" s="33"/>
      <c r="K64" s="33"/>
      <c r="L64" s="17"/>
      <c r="M64" s="31"/>
      <c r="N64" s="31"/>
      <c r="O64" s="31"/>
      <c r="P64" s="31"/>
      <c r="Q64" s="32"/>
      <c r="R64" s="32"/>
      <c r="S64" s="32"/>
      <c r="T64" s="32"/>
    </row>
    <row r="65" spans="2:20" x14ac:dyDescent="0.25">
      <c r="B65" s="13"/>
      <c r="D65" s="13"/>
      <c r="E65" s="13"/>
      <c r="F65" s="13"/>
      <c r="G65" s="13"/>
      <c r="H65" s="13"/>
      <c r="I65" s="13"/>
      <c r="L65" s="17"/>
      <c r="M65" s="31"/>
      <c r="N65" s="31"/>
      <c r="O65" s="31"/>
      <c r="P65" s="31"/>
      <c r="Q65" s="32"/>
      <c r="R65" s="32"/>
      <c r="S65" s="32"/>
      <c r="T65" s="32"/>
    </row>
    <row r="66" spans="2:20" x14ac:dyDescent="0.25">
      <c r="B66" s="13"/>
      <c r="D66" s="13"/>
      <c r="E66" s="13"/>
      <c r="F66" s="13"/>
      <c r="G66" s="13"/>
      <c r="H66" s="13"/>
      <c r="I66" s="13"/>
      <c r="L66" s="17"/>
      <c r="M66" s="31"/>
      <c r="N66" s="31"/>
      <c r="O66" s="31"/>
      <c r="P66" s="31"/>
      <c r="Q66" s="32"/>
      <c r="R66" s="32"/>
      <c r="S66" s="32"/>
      <c r="T66" s="32"/>
    </row>
    <row r="67" spans="2:20" x14ac:dyDescent="0.25">
      <c r="B67" s="13"/>
      <c r="D67" s="13"/>
      <c r="E67" s="13"/>
      <c r="F67" s="13"/>
      <c r="G67" s="13"/>
      <c r="H67" s="13"/>
      <c r="I67" s="13"/>
      <c r="L67" s="33"/>
      <c r="M67" s="31"/>
      <c r="N67" s="31"/>
      <c r="O67" s="31"/>
      <c r="P67" s="31"/>
      <c r="Q67" s="32"/>
      <c r="R67" s="32"/>
      <c r="S67" s="32"/>
      <c r="T67" s="32"/>
    </row>
    <row r="68" spans="2:20" x14ac:dyDescent="0.25">
      <c r="B68" s="13"/>
      <c r="D68" s="13"/>
      <c r="E68" s="13"/>
      <c r="F68" s="13"/>
      <c r="G68" s="13"/>
      <c r="H68" s="13"/>
      <c r="I68" s="13"/>
    </row>
    <row r="69" spans="2:20" x14ac:dyDescent="0.25">
      <c r="B69" s="13"/>
      <c r="D69" s="13"/>
      <c r="E69" s="13"/>
      <c r="F69" s="13"/>
      <c r="G69" s="13"/>
      <c r="H69" s="13"/>
      <c r="I69" s="13"/>
    </row>
    <row r="70" spans="2:20" x14ac:dyDescent="0.25">
      <c r="D70" s="13"/>
      <c r="E70" s="13"/>
      <c r="F70" s="13"/>
      <c r="G70" s="13"/>
      <c r="H70" s="13"/>
      <c r="I70" s="13"/>
    </row>
    <row r="71" spans="2:20" x14ac:dyDescent="0.25">
      <c r="D71" s="13"/>
      <c r="E71" s="13"/>
      <c r="F71" s="13"/>
      <c r="G71" s="13"/>
      <c r="H71" s="13"/>
      <c r="I71" s="13"/>
    </row>
    <row r="72" spans="2:20" x14ac:dyDescent="0.25">
      <c r="C72" t="s">
        <v>9</v>
      </c>
    </row>
  </sheetData>
  <sheetProtection password="CCA0" sheet="1" objects="1" scenarios="1"/>
  <mergeCells count="33">
    <mergeCell ref="L35:U36"/>
    <mergeCell ref="L37:U38"/>
    <mergeCell ref="L40:U41"/>
    <mergeCell ref="L14:U14"/>
    <mergeCell ref="L13:W13"/>
    <mergeCell ref="C1:J1"/>
    <mergeCell ref="C2:J3"/>
    <mergeCell ref="L1:U1"/>
    <mergeCell ref="L2:U3"/>
    <mergeCell ref="C8:J8"/>
    <mergeCell ref="C17:H17"/>
    <mergeCell ref="C32:H32"/>
    <mergeCell ref="C9:J9"/>
    <mergeCell ref="C10:J10"/>
    <mergeCell ref="L8:U8"/>
    <mergeCell ref="L9:U9"/>
    <mergeCell ref="L10:U10"/>
    <mergeCell ref="C44:H44"/>
    <mergeCell ref="E42:H42"/>
    <mergeCell ref="L12:U12"/>
    <mergeCell ref="D18:H18"/>
    <mergeCell ref="M58:P58"/>
    <mergeCell ref="Q58:T58"/>
    <mergeCell ref="D33:H33"/>
    <mergeCell ref="D45:H45"/>
    <mergeCell ref="E28:H28"/>
    <mergeCell ref="L21:T22"/>
    <mergeCell ref="L23:T24"/>
    <mergeCell ref="L26:T27"/>
    <mergeCell ref="E54:H54"/>
    <mergeCell ref="E25:H25"/>
    <mergeCell ref="E39:H39"/>
    <mergeCell ref="E51:H51"/>
  </mergeCells>
  <phoneticPr fontId="14" type="noConversion"/>
  <pageMargins left="0.19685039370078741" right="0.19685039370078741" top="0.59055118110236227" bottom="0.19685039370078741" header="0.31496062992125984" footer="0.31496062992125984"/>
  <pageSetup paperSize="9" scale="56" orientation="landscape" r:id="rId1"/>
  <headerFooter alignWithMargins="0">
    <oddHeader>&amp;R&amp;G</oddHeader>
    <oddFooter>&amp;L&amp;8Ersteller: BOKU Forschungsservice 01/11&amp;RVersion 1.7</oddFooter>
  </headerFooter>
  <colBreaks count="1" manualBreakCount="1">
    <brk id="9"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37"/>
  <sheetViews>
    <sheetView showGridLines="0" zoomScaleNormal="100" workbookViewId="0">
      <selection activeCell="D38" sqref="D38"/>
    </sheetView>
  </sheetViews>
  <sheetFormatPr baseColWidth="10" defaultRowHeight="13.2" x14ac:dyDescent="0.25"/>
  <cols>
    <col min="1" max="1" width="3.88671875" style="237" customWidth="1"/>
    <col min="2" max="2" width="2" style="237" customWidth="1"/>
    <col min="3" max="3" width="47.6640625" style="237" customWidth="1"/>
    <col min="4" max="4" width="20" style="237" customWidth="1"/>
    <col min="5" max="6" width="11.44140625" style="237"/>
    <col min="7" max="7" width="17.5546875" style="237" customWidth="1"/>
    <col min="8" max="256" width="11.44140625" style="237"/>
    <col min="257" max="257" width="3.88671875" style="237" customWidth="1"/>
    <col min="258" max="258" width="2" style="237" customWidth="1"/>
    <col min="259" max="259" width="47.6640625" style="237" customWidth="1"/>
    <col min="260" max="260" width="17.33203125" style="237" customWidth="1"/>
    <col min="261" max="262" width="11.44140625" style="237"/>
    <col min="263" max="263" width="17.5546875" style="237" customWidth="1"/>
    <col min="264" max="512" width="11.44140625" style="237"/>
    <col min="513" max="513" width="3.88671875" style="237" customWidth="1"/>
    <col min="514" max="514" width="2" style="237" customWidth="1"/>
    <col min="515" max="515" width="47.6640625" style="237" customWidth="1"/>
    <col min="516" max="516" width="17.33203125" style="237" customWidth="1"/>
    <col min="517" max="518" width="11.44140625" style="237"/>
    <col min="519" max="519" width="17.5546875" style="237" customWidth="1"/>
    <col min="520" max="768" width="11.44140625" style="237"/>
    <col min="769" max="769" width="3.88671875" style="237" customWidth="1"/>
    <col min="770" max="770" width="2" style="237" customWidth="1"/>
    <col min="771" max="771" width="47.6640625" style="237" customWidth="1"/>
    <col min="772" max="772" width="17.33203125" style="237" customWidth="1"/>
    <col min="773" max="774" width="11.44140625" style="237"/>
    <col min="775" max="775" width="17.5546875" style="237" customWidth="1"/>
    <col min="776" max="1024" width="11.44140625" style="237"/>
    <col min="1025" max="1025" width="3.88671875" style="237" customWidth="1"/>
    <col min="1026" max="1026" width="2" style="237" customWidth="1"/>
    <col min="1027" max="1027" width="47.6640625" style="237" customWidth="1"/>
    <col min="1028" max="1028" width="17.33203125" style="237" customWidth="1"/>
    <col min="1029" max="1030" width="11.44140625" style="237"/>
    <col min="1031" max="1031" width="17.5546875" style="237" customWidth="1"/>
    <col min="1032" max="1280" width="11.44140625" style="237"/>
    <col min="1281" max="1281" width="3.88671875" style="237" customWidth="1"/>
    <col min="1282" max="1282" width="2" style="237" customWidth="1"/>
    <col min="1283" max="1283" width="47.6640625" style="237" customWidth="1"/>
    <col min="1284" max="1284" width="17.33203125" style="237" customWidth="1"/>
    <col min="1285" max="1286" width="11.44140625" style="237"/>
    <col min="1287" max="1287" width="17.5546875" style="237" customWidth="1"/>
    <col min="1288" max="1536" width="11.44140625" style="237"/>
    <col min="1537" max="1537" width="3.88671875" style="237" customWidth="1"/>
    <col min="1538" max="1538" width="2" style="237" customWidth="1"/>
    <col min="1539" max="1539" width="47.6640625" style="237" customWidth="1"/>
    <col min="1540" max="1540" width="17.33203125" style="237" customWidth="1"/>
    <col min="1541" max="1542" width="11.44140625" style="237"/>
    <col min="1543" max="1543" width="17.5546875" style="237" customWidth="1"/>
    <col min="1544" max="1792" width="11.44140625" style="237"/>
    <col min="1793" max="1793" width="3.88671875" style="237" customWidth="1"/>
    <col min="1794" max="1794" width="2" style="237" customWidth="1"/>
    <col min="1795" max="1795" width="47.6640625" style="237" customWidth="1"/>
    <col min="1796" max="1796" width="17.33203125" style="237" customWidth="1"/>
    <col min="1797" max="1798" width="11.44140625" style="237"/>
    <col min="1799" max="1799" width="17.5546875" style="237" customWidth="1"/>
    <col min="1800" max="2048" width="11.44140625" style="237"/>
    <col min="2049" max="2049" width="3.88671875" style="237" customWidth="1"/>
    <col min="2050" max="2050" width="2" style="237" customWidth="1"/>
    <col min="2051" max="2051" width="47.6640625" style="237" customWidth="1"/>
    <col min="2052" max="2052" width="17.33203125" style="237" customWidth="1"/>
    <col min="2053" max="2054" width="11.44140625" style="237"/>
    <col min="2055" max="2055" width="17.5546875" style="237" customWidth="1"/>
    <col min="2056" max="2304" width="11.44140625" style="237"/>
    <col min="2305" max="2305" width="3.88671875" style="237" customWidth="1"/>
    <col min="2306" max="2306" width="2" style="237" customWidth="1"/>
    <col min="2307" max="2307" width="47.6640625" style="237" customWidth="1"/>
    <col min="2308" max="2308" width="17.33203125" style="237" customWidth="1"/>
    <col min="2309" max="2310" width="11.44140625" style="237"/>
    <col min="2311" max="2311" width="17.5546875" style="237" customWidth="1"/>
    <col min="2312" max="2560" width="11.44140625" style="237"/>
    <col min="2561" max="2561" width="3.88671875" style="237" customWidth="1"/>
    <col min="2562" max="2562" width="2" style="237" customWidth="1"/>
    <col min="2563" max="2563" width="47.6640625" style="237" customWidth="1"/>
    <col min="2564" max="2564" width="17.33203125" style="237" customWidth="1"/>
    <col min="2565" max="2566" width="11.44140625" style="237"/>
    <col min="2567" max="2567" width="17.5546875" style="237" customWidth="1"/>
    <col min="2568" max="2816" width="11.44140625" style="237"/>
    <col min="2817" max="2817" width="3.88671875" style="237" customWidth="1"/>
    <col min="2818" max="2818" width="2" style="237" customWidth="1"/>
    <col min="2819" max="2819" width="47.6640625" style="237" customWidth="1"/>
    <col min="2820" max="2820" width="17.33203125" style="237" customWidth="1"/>
    <col min="2821" max="2822" width="11.44140625" style="237"/>
    <col min="2823" max="2823" width="17.5546875" style="237" customWidth="1"/>
    <col min="2824" max="3072" width="11.44140625" style="237"/>
    <col min="3073" max="3073" width="3.88671875" style="237" customWidth="1"/>
    <col min="3074" max="3074" width="2" style="237" customWidth="1"/>
    <col min="3075" max="3075" width="47.6640625" style="237" customWidth="1"/>
    <col min="3076" max="3076" width="17.33203125" style="237" customWidth="1"/>
    <col min="3077" max="3078" width="11.44140625" style="237"/>
    <col min="3079" max="3079" width="17.5546875" style="237" customWidth="1"/>
    <col min="3080" max="3328" width="11.44140625" style="237"/>
    <col min="3329" max="3329" width="3.88671875" style="237" customWidth="1"/>
    <col min="3330" max="3330" width="2" style="237" customWidth="1"/>
    <col min="3331" max="3331" width="47.6640625" style="237" customWidth="1"/>
    <col min="3332" max="3332" width="17.33203125" style="237" customWidth="1"/>
    <col min="3333" max="3334" width="11.44140625" style="237"/>
    <col min="3335" max="3335" width="17.5546875" style="237" customWidth="1"/>
    <col min="3336" max="3584" width="11.44140625" style="237"/>
    <col min="3585" max="3585" width="3.88671875" style="237" customWidth="1"/>
    <col min="3586" max="3586" width="2" style="237" customWidth="1"/>
    <col min="3587" max="3587" width="47.6640625" style="237" customWidth="1"/>
    <col min="3588" max="3588" width="17.33203125" style="237" customWidth="1"/>
    <col min="3589" max="3590" width="11.44140625" style="237"/>
    <col min="3591" max="3591" width="17.5546875" style="237" customWidth="1"/>
    <col min="3592" max="3840" width="11.44140625" style="237"/>
    <col min="3841" max="3841" width="3.88671875" style="237" customWidth="1"/>
    <col min="3842" max="3842" width="2" style="237" customWidth="1"/>
    <col min="3843" max="3843" width="47.6640625" style="237" customWidth="1"/>
    <col min="3844" max="3844" width="17.33203125" style="237" customWidth="1"/>
    <col min="3845" max="3846" width="11.44140625" style="237"/>
    <col min="3847" max="3847" width="17.5546875" style="237" customWidth="1"/>
    <col min="3848" max="4096" width="11.44140625" style="237"/>
    <col min="4097" max="4097" width="3.88671875" style="237" customWidth="1"/>
    <col min="4098" max="4098" width="2" style="237" customWidth="1"/>
    <col min="4099" max="4099" width="47.6640625" style="237" customWidth="1"/>
    <col min="4100" max="4100" width="17.33203125" style="237" customWidth="1"/>
    <col min="4101" max="4102" width="11.44140625" style="237"/>
    <col min="4103" max="4103" width="17.5546875" style="237" customWidth="1"/>
    <col min="4104" max="4352" width="11.44140625" style="237"/>
    <col min="4353" max="4353" width="3.88671875" style="237" customWidth="1"/>
    <col min="4354" max="4354" width="2" style="237" customWidth="1"/>
    <col min="4355" max="4355" width="47.6640625" style="237" customWidth="1"/>
    <col min="4356" max="4356" width="17.33203125" style="237" customWidth="1"/>
    <col min="4357" max="4358" width="11.44140625" style="237"/>
    <col min="4359" max="4359" width="17.5546875" style="237" customWidth="1"/>
    <col min="4360" max="4608" width="11.44140625" style="237"/>
    <col min="4609" max="4609" width="3.88671875" style="237" customWidth="1"/>
    <col min="4610" max="4610" width="2" style="237" customWidth="1"/>
    <col min="4611" max="4611" width="47.6640625" style="237" customWidth="1"/>
    <col min="4612" max="4612" width="17.33203125" style="237" customWidth="1"/>
    <col min="4613" max="4614" width="11.44140625" style="237"/>
    <col min="4615" max="4615" width="17.5546875" style="237" customWidth="1"/>
    <col min="4616" max="4864" width="11.44140625" style="237"/>
    <col min="4865" max="4865" width="3.88671875" style="237" customWidth="1"/>
    <col min="4866" max="4866" width="2" style="237" customWidth="1"/>
    <col min="4867" max="4867" width="47.6640625" style="237" customWidth="1"/>
    <col min="4868" max="4868" width="17.33203125" style="237" customWidth="1"/>
    <col min="4869" max="4870" width="11.44140625" style="237"/>
    <col min="4871" max="4871" width="17.5546875" style="237" customWidth="1"/>
    <col min="4872" max="5120" width="11.44140625" style="237"/>
    <col min="5121" max="5121" width="3.88671875" style="237" customWidth="1"/>
    <col min="5122" max="5122" width="2" style="237" customWidth="1"/>
    <col min="5123" max="5123" width="47.6640625" style="237" customWidth="1"/>
    <col min="5124" max="5124" width="17.33203125" style="237" customWidth="1"/>
    <col min="5125" max="5126" width="11.44140625" style="237"/>
    <col min="5127" max="5127" width="17.5546875" style="237" customWidth="1"/>
    <col min="5128" max="5376" width="11.44140625" style="237"/>
    <col min="5377" max="5377" width="3.88671875" style="237" customWidth="1"/>
    <col min="5378" max="5378" width="2" style="237" customWidth="1"/>
    <col min="5379" max="5379" width="47.6640625" style="237" customWidth="1"/>
    <col min="5380" max="5380" width="17.33203125" style="237" customWidth="1"/>
    <col min="5381" max="5382" width="11.44140625" style="237"/>
    <col min="5383" max="5383" width="17.5546875" style="237" customWidth="1"/>
    <col min="5384" max="5632" width="11.44140625" style="237"/>
    <col min="5633" max="5633" width="3.88671875" style="237" customWidth="1"/>
    <col min="5634" max="5634" width="2" style="237" customWidth="1"/>
    <col min="5635" max="5635" width="47.6640625" style="237" customWidth="1"/>
    <col min="5636" max="5636" width="17.33203125" style="237" customWidth="1"/>
    <col min="5637" max="5638" width="11.44140625" style="237"/>
    <col min="5639" max="5639" width="17.5546875" style="237" customWidth="1"/>
    <col min="5640" max="5888" width="11.44140625" style="237"/>
    <col min="5889" max="5889" width="3.88671875" style="237" customWidth="1"/>
    <col min="5890" max="5890" width="2" style="237" customWidth="1"/>
    <col min="5891" max="5891" width="47.6640625" style="237" customWidth="1"/>
    <col min="5892" max="5892" width="17.33203125" style="237" customWidth="1"/>
    <col min="5893" max="5894" width="11.44140625" style="237"/>
    <col min="5895" max="5895" width="17.5546875" style="237" customWidth="1"/>
    <col min="5896" max="6144" width="11.44140625" style="237"/>
    <col min="6145" max="6145" width="3.88671875" style="237" customWidth="1"/>
    <col min="6146" max="6146" width="2" style="237" customWidth="1"/>
    <col min="6147" max="6147" width="47.6640625" style="237" customWidth="1"/>
    <col min="6148" max="6148" width="17.33203125" style="237" customWidth="1"/>
    <col min="6149" max="6150" width="11.44140625" style="237"/>
    <col min="6151" max="6151" width="17.5546875" style="237" customWidth="1"/>
    <col min="6152" max="6400" width="11.44140625" style="237"/>
    <col min="6401" max="6401" width="3.88671875" style="237" customWidth="1"/>
    <col min="6402" max="6402" width="2" style="237" customWidth="1"/>
    <col min="6403" max="6403" width="47.6640625" style="237" customWidth="1"/>
    <col min="6404" max="6404" width="17.33203125" style="237" customWidth="1"/>
    <col min="6405" max="6406" width="11.44140625" style="237"/>
    <col min="6407" max="6407" width="17.5546875" style="237" customWidth="1"/>
    <col min="6408" max="6656" width="11.44140625" style="237"/>
    <col min="6657" max="6657" width="3.88671875" style="237" customWidth="1"/>
    <col min="6658" max="6658" width="2" style="237" customWidth="1"/>
    <col min="6659" max="6659" width="47.6640625" style="237" customWidth="1"/>
    <col min="6660" max="6660" width="17.33203125" style="237" customWidth="1"/>
    <col min="6661" max="6662" width="11.44140625" style="237"/>
    <col min="6663" max="6663" width="17.5546875" style="237" customWidth="1"/>
    <col min="6664" max="6912" width="11.44140625" style="237"/>
    <col min="6913" max="6913" width="3.88671875" style="237" customWidth="1"/>
    <col min="6914" max="6914" width="2" style="237" customWidth="1"/>
    <col min="6915" max="6915" width="47.6640625" style="237" customWidth="1"/>
    <col min="6916" max="6916" width="17.33203125" style="237" customWidth="1"/>
    <col min="6917" max="6918" width="11.44140625" style="237"/>
    <col min="6919" max="6919" width="17.5546875" style="237" customWidth="1"/>
    <col min="6920" max="7168" width="11.44140625" style="237"/>
    <col min="7169" max="7169" width="3.88671875" style="237" customWidth="1"/>
    <col min="7170" max="7170" width="2" style="237" customWidth="1"/>
    <col min="7171" max="7171" width="47.6640625" style="237" customWidth="1"/>
    <col min="7172" max="7172" width="17.33203125" style="237" customWidth="1"/>
    <col min="7173" max="7174" width="11.44140625" style="237"/>
    <col min="7175" max="7175" width="17.5546875" style="237" customWidth="1"/>
    <col min="7176" max="7424" width="11.44140625" style="237"/>
    <col min="7425" max="7425" width="3.88671875" style="237" customWidth="1"/>
    <col min="7426" max="7426" width="2" style="237" customWidth="1"/>
    <col min="7427" max="7427" width="47.6640625" style="237" customWidth="1"/>
    <col min="7428" max="7428" width="17.33203125" style="237" customWidth="1"/>
    <col min="7429" max="7430" width="11.44140625" style="237"/>
    <col min="7431" max="7431" width="17.5546875" style="237" customWidth="1"/>
    <col min="7432" max="7680" width="11.44140625" style="237"/>
    <col min="7681" max="7681" width="3.88671875" style="237" customWidth="1"/>
    <col min="7682" max="7682" width="2" style="237" customWidth="1"/>
    <col min="7683" max="7683" width="47.6640625" style="237" customWidth="1"/>
    <col min="7684" max="7684" width="17.33203125" style="237" customWidth="1"/>
    <col min="7685" max="7686" width="11.44140625" style="237"/>
    <col min="7687" max="7687" width="17.5546875" style="237" customWidth="1"/>
    <col min="7688" max="7936" width="11.44140625" style="237"/>
    <col min="7937" max="7937" width="3.88671875" style="237" customWidth="1"/>
    <col min="7938" max="7938" width="2" style="237" customWidth="1"/>
    <col min="7939" max="7939" width="47.6640625" style="237" customWidth="1"/>
    <col min="7940" max="7940" width="17.33203125" style="237" customWidth="1"/>
    <col min="7941" max="7942" width="11.44140625" style="237"/>
    <col min="7943" max="7943" width="17.5546875" style="237" customWidth="1"/>
    <col min="7944" max="8192" width="11.44140625" style="237"/>
    <col min="8193" max="8193" width="3.88671875" style="237" customWidth="1"/>
    <col min="8194" max="8194" width="2" style="237" customWidth="1"/>
    <col min="8195" max="8195" width="47.6640625" style="237" customWidth="1"/>
    <col min="8196" max="8196" width="17.33203125" style="237" customWidth="1"/>
    <col min="8197" max="8198" width="11.44140625" style="237"/>
    <col min="8199" max="8199" width="17.5546875" style="237" customWidth="1"/>
    <col min="8200" max="8448" width="11.44140625" style="237"/>
    <col min="8449" max="8449" width="3.88671875" style="237" customWidth="1"/>
    <col min="8450" max="8450" width="2" style="237" customWidth="1"/>
    <col min="8451" max="8451" width="47.6640625" style="237" customWidth="1"/>
    <col min="8452" max="8452" width="17.33203125" style="237" customWidth="1"/>
    <col min="8453" max="8454" width="11.44140625" style="237"/>
    <col min="8455" max="8455" width="17.5546875" style="237" customWidth="1"/>
    <col min="8456" max="8704" width="11.44140625" style="237"/>
    <col min="8705" max="8705" width="3.88671875" style="237" customWidth="1"/>
    <col min="8706" max="8706" width="2" style="237" customWidth="1"/>
    <col min="8707" max="8707" width="47.6640625" style="237" customWidth="1"/>
    <col min="8708" max="8708" width="17.33203125" style="237" customWidth="1"/>
    <col min="8709" max="8710" width="11.44140625" style="237"/>
    <col min="8711" max="8711" width="17.5546875" style="237" customWidth="1"/>
    <col min="8712" max="8960" width="11.44140625" style="237"/>
    <col min="8961" max="8961" width="3.88671875" style="237" customWidth="1"/>
    <col min="8962" max="8962" width="2" style="237" customWidth="1"/>
    <col min="8963" max="8963" width="47.6640625" style="237" customWidth="1"/>
    <col min="8964" max="8964" width="17.33203125" style="237" customWidth="1"/>
    <col min="8965" max="8966" width="11.44140625" style="237"/>
    <col min="8967" max="8967" width="17.5546875" style="237" customWidth="1"/>
    <col min="8968" max="9216" width="11.44140625" style="237"/>
    <col min="9217" max="9217" width="3.88671875" style="237" customWidth="1"/>
    <col min="9218" max="9218" width="2" style="237" customWidth="1"/>
    <col min="9219" max="9219" width="47.6640625" style="237" customWidth="1"/>
    <col min="9220" max="9220" width="17.33203125" style="237" customWidth="1"/>
    <col min="9221" max="9222" width="11.44140625" style="237"/>
    <col min="9223" max="9223" width="17.5546875" style="237" customWidth="1"/>
    <col min="9224" max="9472" width="11.44140625" style="237"/>
    <col min="9473" max="9473" width="3.88671875" style="237" customWidth="1"/>
    <col min="9474" max="9474" width="2" style="237" customWidth="1"/>
    <col min="9475" max="9475" width="47.6640625" style="237" customWidth="1"/>
    <col min="9476" max="9476" width="17.33203125" style="237" customWidth="1"/>
    <col min="9477" max="9478" width="11.44140625" style="237"/>
    <col min="9479" max="9479" width="17.5546875" style="237" customWidth="1"/>
    <col min="9480" max="9728" width="11.44140625" style="237"/>
    <col min="9729" max="9729" width="3.88671875" style="237" customWidth="1"/>
    <col min="9730" max="9730" width="2" style="237" customWidth="1"/>
    <col min="9731" max="9731" width="47.6640625" style="237" customWidth="1"/>
    <col min="9732" max="9732" width="17.33203125" style="237" customWidth="1"/>
    <col min="9733" max="9734" width="11.44140625" style="237"/>
    <col min="9735" max="9735" width="17.5546875" style="237" customWidth="1"/>
    <col min="9736" max="9984" width="11.44140625" style="237"/>
    <col min="9985" max="9985" width="3.88671875" style="237" customWidth="1"/>
    <col min="9986" max="9986" width="2" style="237" customWidth="1"/>
    <col min="9987" max="9987" width="47.6640625" style="237" customWidth="1"/>
    <col min="9988" max="9988" width="17.33203125" style="237" customWidth="1"/>
    <col min="9989" max="9990" width="11.44140625" style="237"/>
    <col min="9991" max="9991" width="17.5546875" style="237" customWidth="1"/>
    <col min="9992" max="10240" width="11.44140625" style="237"/>
    <col min="10241" max="10241" width="3.88671875" style="237" customWidth="1"/>
    <col min="10242" max="10242" width="2" style="237" customWidth="1"/>
    <col min="10243" max="10243" width="47.6640625" style="237" customWidth="1"/>
    <col min="10244" max="10244" width="17.33203125" style="237" customWidth="1"/>
    <col min="10245" max="10246" width="11.44140625" style="237"/>
    <col min="10247" max="10247" width="17.5546875" style="237" customWidth="1"/>
    <col min="10248" max="10496" width="11.44140625" style="237"/>
    <col min="10497" max="10497" width="3.88671875" style="237" customWidth="1"/>
    <col min="10498" max="10498" width="2" style="237" customWidth="1"/>
    <col min="10499" max="10499" width="47.6640625" style="237" customWidth="1"/>
    <col min="10500" max="10500" width="17.33203125" style="237" customWidth="1"/>
    <col min="10501" max="10502" width="11.44140625" style="237"/>
    <col min="10503" max="10503" width="17.5546875" style="237" customWidth="1"/>
    <col min="10504" max="10752" width="11.44140625" style="237"/>
    <col min="10753" max="10753" width="3.88671875" style="237" customWidth="1"/>
    <col min="10754" max="10754" width="2" style="237" customWidth="1"/>
    <col min="10755" max="10755" width="47.6640625" style="237" customWidth="1"/>
    <col min="10756" max="10756" width="17.33203125" style="237" customWidth="1"/>
    <col min="10757" max="10758" width="11.44140625" style="237"/>
    <col min="10759" max="10759" width="17.5546875" style="237" customWidth="1"/>
    <col min="10760" max="11008" width="11.44140625" style="237"/>
    <col min="11009" max="11009" width="3.88671875" style="237" customWidth="1"/>
    <col min="11010" max="11010" width="2" style="237" customWidth="1"/>
    <col min="11011" max="11011" width="47.6640625" style="237" customWidth="1"/>
    <col min="11012" max="11012" width="17.33203125" style="237" customWidth="1"/>
    <col min="11013" max="11014" width="11.44140625" style="237"/>
    <col min="11015" max="11015" width="17.5546875" style="237" customWidth="1"/>
    <col min="11016" max="11264" width="11.44140625" style="237"/>
    <col min="11265" max="11265" width="3.88671875" style="237" customWidth="1"/>
    <col min="11266" max="11266" width="2" style="237" customWidth="1"/>
    <col min="11267" max="11267" width="47.6640625" style="237" customWidth="1"/>
    <col min="11268" max="11268" width="17.33203125" style="237" customWidth="1"/>
    <col min="11269" max="11270" width="11.44140625" style="237"/>
    <col min="11271" max="11271" width="17.5546875" style="237" customWidth="1"/>
    <col min="11272" max="11520" width="11.44140625" style="237"/>
    <col min="11521" max="11521" width="3.88671875" style="237" customWidth="1"/>
    <col min="11522" max="11522" width="2" style="237" customWidth="1"/>
    <col min="11523" max="11523" width="47.6640625" style="237" customWidth="1"/>
    <col min="11524" max="11524" width="17.33203125" style="237" customWidth="1"/>
    <col min="11525" max="11526" width="11.44140625" style="237"/>
    <col min="11527" max="11527" width="17.5546875" style="237" customWidth="1"/>
    <col min="11528" max="11776" width="11.44140625" style="237"/>
    <col min="11777" max="11777" width="3.88671875" style="237" customWidth="1"/>
    <col min="11778" max="11778" width="2" style="237" customWidth="1"/>
    <col min="11779" max="11779" width="47.6640625" style="237" customWidth="1"/>
    <col min="11780" max="11780" width="17.33203125" style="237" customWidth="1"/>
    <col min="11781" max="11782" width="11.44140625" style="237"/>
    <col min="11783" max="11783" width="17.5546875" style="237" customWidth="1"/>
    <col min="11784" max="12032" width="11.44140625" style="237"/>
    <col min="12033" max="12033" width="3.88671875" style="237" customWidth="1"/>
    <col min="12034" max="12034" width="2" style="237" customWidth="1"/>
    <col min="12035" max="12035" width="47.6640625" style="237" customWidth="1"/>
    <col min="12036" max="12036" width="17.33203125" style="237" customWidth="1"/>
    <col min="12037" max="12038" width="11.44140625" style="237"/>
    <col min="12039" max="12039" width="17.5546875" style="237" customWidth="1"/>
    <col min="12040" max="12288" width="11.44140625" style="237"/>
    <col min="12289" max="12289" width="3.88671875" style="237" customWidth="1"/>
    <col min="12290" max="12290" width="2" style="237" customWidth="1"/>
    <col min="12291" max="12291" width="47.6640625" style="237" customWidth="1"/>
    <col min="12292" max="12292" width="17.33203125" style="237" customWidth="1"/>
    <col min="12293" max="12294" width="11.44140625" style="237"/>
    <col min="12295" max="12295" width="17.5546875" style="237" customWidth="1"/>
    <col min="12296" max="12544" width="11.44140625" style="237"/>
    <col min="12545" max="12545" width="3.88671875" style="237" customWidth="1"/>
    <col min="12546" max="12546" width="2" style="237" customWidth="1"/>
    <col min="12547" max="12547" width="47.6640625" style="237" customWidth="1"/>
    <col min="12548" max="12548" width="17.33203125" style="237" customWidth="1"/>
    <col min="12549" max="12550" width="11.44140625" style="237"/>
    <col min="12551" max="12551" width="17.5546875" style="237" customWidth="1"/>
    <col min="12552" max="12800" width="11.44140625" style="237"/>
    <col min="12801" max="12801" width="3.88671875" style="237" customWidth="1"/>
    <col min="12802" max="12802" width="2" style="237" customWidth="1"/>
    <col min="12803" max="12803" width="47.6640625" style="237" customWidth="1"/>
    <col min="12804" max="12804" width="17.33203125" style="237" customWidth="1"/>
    <col min="12805" max="12806" width="11.44140625" style="237"/>
    <col min="12807" max="12807" width="17.5546875" style="237" customWidth="1"/>
    <col min="12808" max="13056" width="11.44140625" style="237"/>
    <col min="13057" max="13057" width="3.88671875" style="237" customWidth="1"/>
    <col min="13058" max="13058" width="2" style="237" customWidth="1"/>
    <col min="13059" max="13059" width="47.6640625" style="237" customWidth="1"/>
    <col min="13060" max="13060" width="17.33203125" style="237" customWidth="1"/>
    <col min="13061" max="13062" width="11.44140625" style="237"/>
    <col min="13063" max="13063" width="17.5546875" style="237" customWidth="1"/>
    <col min="13064" max="13312" width="11.44140625" style="237"/>
    <col min="13313" max="13313" width="3.88671875" style="237" customWidth="1"/>
    <col min="13314" max="13314" width="2" style="237" customWidth="1"/>
    <col min="13315" max="13315" width="47.6640625" style="237" customWidth="1"/>
    <col min="13316" max="13316" width="17.33203125" style="237" customWidth="1"/>
    <col min="13317" max="13318" width="11.44140625" style="237"/>
    <col min="13319" max="13319" width="17.5546875" style="237" customWidth="1"/>
    <col min="13320" max="13568" width="11.44140625" style="237"/>
    <col min="13569" max="13569" width="3.88671875" style="237" customWidth="1"/>
    <col min="13570" max="13570" width="2" style="237" customWidth="1"/>
    <col min="13571" max="13571" width="47.6640625" style="237" customWidth="1"/>
    <col min="13572" max="13572" width="17.33203125" style="237" customWidth="1"/>
    <col min="13573" max="13574" width="11.44140625" style="237"/>
    <col min="13575" max="13575" width="17.5546875" style="237" customWidth="1"/>
    <col min="13576" max="13824" width="11.44140625" style="237"/>
    <col min="13825" max="13825" width="3.88671875" style="237" customWidth="1"/>
    <col min="13826" max="13826" width="2" style="237" customWidth="1"/>
    <col min="13827" max="13827" width="47.6640625" style="237" customWidth="1"/>
    <col min="13828" max="13828" width="17.33203125" style="237" customWidth="1"/>
    <col min="13829" max="13830" width="11.44140625" style="237"/>
    <col min="13831" max="13831" width="17.5546875" style="237" customWidth="1"/>
    <col min="13832" max="14080" width="11.44140625" style="237"/>
    <col min="14081" max="14081" width="3.88671875" style="237" customWidth="1"/>
    <col min="14082" max="14082" width="2" style="237" customWidth="1"/>
    <col min="14083" max="14083" width="47.6640625" style="237" customWidth="1"/>
    <col min="14084" max="14084" width="17.33203125" style="237" customWidth="1"/>
    <col min="14085" max="14086" width="11.44140625" style="237"/>
    <col min="14087" max="14087" width="17.5546875" style="237" customWidth="1"/>
    <col min="14088" max="14336" width="11.44140625" style="237"/>
    <col min="14337" max="14337" width="3.88671875" style="237" customWidth="1"/>
    <col min="14338" max="14338" width="2" style="237" customWidth="1"/>
    <col min="14339" max="14339" width="47.6640625" style="237" customWidth="1"/>
    <col min="14340" max="14340" width="17.33203125" style="237" customWidth="1"/>
    <col min="14341" max="14342" width="11.44140625" style="237"/>
    <col min="14343" max="14343" width="17.5546875" style="237" customWidth="1"/>
    <col min="14344" max="14592" width="11.44140625" style="237"/>
    <col min="14593" max="14593" width="3.88671875" style="237" customWidth="1"/>
    <col min="14594" max="14594" width="2" style="237" customWidth="1"/>
    <col min="14595" max="14595" width="47.6640625" style="237" customWidth="1"/>
    <col min="14596" max="14596" width="17.33203125" style="237" customWidth="1"/>
    <col min="14597" max="14598" width="11.44140625" style="237"/>
    <col min="14599" max="14599" width="17.5546875" style="237" customWidth="1"/>
    <col min="14600" max="14848" width="11.44140625" style="237"/>
    <col min="14849" max="14849" width="3.88671875" style="237" customWidth="1"/>
    <col min="14850" max="14850" width="2" style="237" customWidth="1"/>
    <col min="14851" max="14851" width="47.6640625" style="237" customWidth="1"/>
    <col min="14852" max="14852" width="17.33203125" style="237" customWidth="1"/>
    <col min="14853" max="14854" width="11.44140625" style="237"/>
    <col min="14855" max="14855" width="17.5546875" style="237" customWidth="1"/>
    <col min="14856" max="15104" width="11.44140625" style="237"/>
    <col min="15105" max="15105" width="3.88671875" style="237" customWidth="1"/>
    <col min="15106" max="15106" width="2" style="237" customWidth="1"/>
    <col min="15107" max="15107" width="47.6640625" style="237" customWidth="1"/>
    <col min="15108" max="15108" width="17.33203125" style="237" customWidth="1"/>
    <col min="15109" max="15110" width="11.44140625" style="237"/>
    <col min="15111" max="15111" width="17.5546875" style="237" customWidth="1"/>
    <col min="15112" max="15360" width="11.44140625" style="237"/>
    <col min="15361" max="15361" width="3.88671875" style="237" customWidth="1"/>
    <col min="15362" max="15362" width="2" style="237" customWidth="1"/>
    <col min="15363" max="15363" width="47.6640625" style="237" customWidth="1"/>
    <col min="15364" max="15364" width="17.33203125" style="237" customWidth="1"/>
    <col min="15365" max="15366" width="11.44140625" style="237"/>
    <col min="15367" max="15367" width="17.5546875" style="237" customWidth="1"/>
    <col min="15368" max="15616" width="11.44140625" style="237"/>
    <col min="15617" max="15617" width="3.88671875" style="237" customWidth="1"/>
    <col min="15618" max="15618" width="2" style="237" customWidth="1"/>
    <col min="15619" max="15619" width="47.6640625" style="237" customWidth="1"/>
    <col min="15620" max="15620" width="17.33203125" style="237" customWidth="1"/>
    <col min="15621" max="15622" width="11.44140625" style="237"/>
    <col min="15623" max="15623" width="17.5546875" style="237" customWidth="1"/>
    <col min="15624" max="15872" width="11.44140625" style="237"/>
    <col min="15873" max="15873" width="3.88671875" style="237" customWidth="1"/>
    <col min="15874" max="15874" width="2" style="237" customWidth="1"/>
    <col min="15875" max="15875" width="47.6640625" style="237" customWidth="1"/>
    <col min="15876" max="15876" width="17.33203125" style="237" customWidth="1"/>
    <col min="15877" max="15878" width="11.44140625" style="237"/>
    <col min="15879" max="15879" width="17.5546875" style="237" customWidth="1"/>
    <col min="15880" max="16128" width="11.44140625" style="237"/>
    <col min="16129" max="16129" width="3.88671875" style="237" customWidth="1"/>
    <col min="16130" max="16130" width="2" style="237" customWidth="1"/>
    <col min="16131" max="16131" width="47.6640625" style="237" customWidth="1"/>
    <col min="16132" max="16132" width="17.33203125" style="237" customWidth="1"/>
    <col min="16133" max="16134" width="11.44140625" style="237"/>
    <col min="16135" max="16135" width="17.5546875" style="237" customWidth="1"/>
    <col min="16136" max="16384" width="11.44140625" style="237"/>
  </cols>
  <sheetData>
    <row r="1" spans="2:13" ht="31.5" customHeight="1" x14ac:dyDescent="0.25"/>
    <row r="2" spans="2:13" s="239" customFormat="1" ht="21" x14ac:dyDescent="0.4">
      <c r="B2" s="238" t="s">
        <v>125</v>
      </c>
      <c r="G2" s="240"/>
      <c r="H2" s="240"/>
      <c r="I2" s="240"/>
      <c r="J2" s="240"/>
      <c r="K2" s="240"/>
      <c r="L2" s="240"/>
      <c r="M2" s="240"/>
    </row>
    <row r="3" spans="2:13" s="239" customFormat="1" ht="21" x14ac:dyDescent="0.4">
      <c r="B3" s="241" t="s">
        <v>126</v>
      </c>
      <c r="C3" s="242"/>
      <c r="D3" s="242"/>
      <c r="E3" s="242"/>
      <c r="F3" s="242"/>
      <c r="G3" s="242"/>
      <c r="H3" s="242"/>
      <c r="I3" s="242"/>
    </row>
    <row r="4" spans="2:13" s="239" customFormat="1" ht="21" x14ac:dyDescent="0.4">
      <c r="B4" s="243" t="s">
        <v>127</v>
      </c>
      <c r="C4" s="242"/>
      <c r="D4" s="242"/>
      <c r="E4" s="242"/>
      <c r="F4" s="242"/>
      <c r="G4" s="242"/>
      <c r="H4" s="242"/>
      <c r="I4" s="242"/>
    </row>
    <row r="5" spans="2:13" s="239" customFormat="1" x14ac:dyDescent="0.25"/>
    <row r="6" spans="2:13" x14ac:dyDescent="0.25">
      <c r="B6" s="244" t="s">
        <v>128</v>
      </c>
      <c r="C6" s="244"/>
    </row>
    <row r="7" spans="2:13" x14ac:dyDescent="0.25">
      <c r="B7" s="245" t="s">
        <v>129</v>
      </c>
      <c r="C7" s="244"/>
    </row>
    <row r="8" spans="2:13" x14ac:dyDescent="0.25">
      <c r="B8" s="244"/>
      <c r="C8" s="244"/>
    </row>
    <row r="9" spans="2:13" ht="6.75" customHeight="1" x14ac:dyDescent="0.25">
      <c r="B9" s="244"/>
      <c r="C9" s="244"/>
    </row>
    <row r="10" spans="2:13" x14ac:dyDescent="0.25">
      <c r="B10" s="245" t="s">
        <v>130</v>
      </c>
      <c r="C10" s="244"/>
    </row>
    <row r="11" spans="2:13" x14ac:dyDescent="0.25">
      <c r="B11" s="244" t="s">
        <v>131</v>
      </c>
      <c r="C11" s="244"/>
    </row>
    <row r="12" spans="2:13" ht="6.75" customHeight="1" x14ac:dyDescent="0.25">
      <c r="B12" s="244"/>
      <c r="C12" s="244"/>
    </row>
    <row r="13" spans="2:13" x14ac:dyDescent="0.25">
      <c r="B13" s="244" t="s">
        <v>132</v>
      </c>
      <c r="C13" s="244"/>
    </row>
    <row r="14" spans="2:13" x14ac:dyDescent="0.25">
      <c r="B14" s="244" t="s">
        <v>133</v>
      </c>
      <c r="C14" s="244"/>
    </row>
    <row r="15" spans="2:13" x14ac:dyDescent="0.25">
      <c r="B15" s="244"/>
      <c r="C15" s="244"/>
    </row>
    <row r="16" spans="2:13" x14ac:dyDescent="0.25">
      <c r="B16" s="244" t="s">
        <v>134</v>
      </c>
      <c r="C16" s="244"/>
    </row>
    <row r="17" spans="1:10" x14ac:dyDescent="0.25">
      <c r="B17" s="244" t="s">
        <v>156</v>
      </c>
      <c r="C17" s="244"/>
      <c r="E17" s="48" t="s">
        <v>135</v>
      </c>
    </row>
    <row r="18" spans="1:10" x14ac:dyDescent="0.25">
      <c r="B18" s="244"/>
      <c r="C18" s="244"/>
    </row>
    <row r="19" spans="1:10" x14ac:dyDescent="0.25">
      <c r="B19" s="244" t="s">
        <v>136</v>
      </c>
      <c r="C19" s="244"/>
    </row>
    <row r="21" spans="1:10" s="244" customFormat="1" ht="13.8" thickBot="1" x14ac:dyDescent="0.3">
      <c r="A21" s="237"/>
      <c r="B21" s="338" t="s">
        <v>137</v>
      </c>
      <c r="C21" s="339"/>
      <c r="D21" s="246" t="s">
        <v>138</v>
      </c>
    </row>
    <row r="22" spans="1:10" x14ac:dyDescent="0.25">
      <c r="A22" s="244"/>
      <c r="B22" s="340" t="s">
        <v>139</v>
      </c>
      <c r="C22" s="341"/>
      <c r="D22" s="342"/>
    </row>
    <row r="23" spans="1:10" ht="39.6" x14ac:dyDescent="0.25">
      <c r="B23" s="247"/>
      <c r="C23" s="248" t="s">
        <v>140</v>
      </c>
      <c r="D23" s="249" t="s">
        <v>14</v>
      </c>
    </row>
    <row r="24" spans="1:10" x14ac:dyDescent="0.25">
      <c r="B24" s="250"/>
      <c r="C24" s="251" t="s">
        <v>141</v>
      </c>
      <c r="D24" s="249" t="s">
        <v>14</v>
      </c>
    </row>
    <row r="25" spans="1:10" s="255" customFormat="1" ht="39.6" x14ac:dyDescent="0.25">
      <c r="A25" s="237"/>
      <c r="B25" s="252"/>
      <c r="C25" s="253" t="s">
        <v>142</v>
      </c>
      <c r="D25" s="254" t="s">
        <v>4</v>
      </c>
      <c r="E25" s="343" t="s">
        <v>143</v>
      </c>
      <c r="F25" s="344"/>
      <c r="G25" s="344"/>
      <c r="H25" s="344"/>
      <c r="I25" s="344"/>
      <c r="J25" s="344"/>
    </row>
    <row r="26" spans="1:10" s="255" customFormat="1" ht="39.6" x14ac:dyDescent="0.25">
      <c r="B26" s="256"/>
      <c r="C26" s="253" t="s">
        <v>144</v>
      </c>
      <c r="D26" s="254" t="s">
        <v>6</v>
      </c>
    </row>
    <row r="27" spans="1:10" s="255" customFormat="1" x14ac:dyDescent="0.25">
      <c r="B27" s="257"/>
      <c r="C27" s="265" t="s">
        <v>145</v>
      </c>
      <c r="D27" s="254" t="s">
        <v>5</v>
      </c>
    </row>
    <row r="28" spans="1:10" s="255" customFormat="1" ht="13.8" thickBot="1" x14ac:dyDescent="0.3">
      <c r="B28" s="258"/>
      <c r="C28" s="259" t="s">
        <v>146</v>
      </c>
      <c r="D28" s="260" t="s">
        <v>3</v>
      </c>
    </row>
    <row r="29" spans="1:10" s="261" customFormat="1" ht="42" customHeight="1" x14ac:dyDescent="0.25">
      <c r="A29" s="255"/>
      <c r="B29" s="345" t="s">
        <v>154</v>
      </c>
      <c r="C29" s="346"/>
      <c r="D29" s="347"/>
    </row>
    <row r="30" spans="1:10" s="255" customFormat="1" x14ac:dyDescent="0.25">
      <c r="A30" s="261"/>
      <c r="B30" s="348"/>
      <c r="C30" s="253" t="s">
        <v>147</v>
      </c>
      <c r="D30" s="254" t="s">
        <v>148</v>
      </c>
    </row>
    <row r="31" spans="1:10" s="255" customFormat="1" x14ac:dyDescent="0.25">
      <c r="B31" s="349"/>
      <c r="C31" s="253" t="s">
        <v>149</v>
      </c>
      <c r="D31" s="254" t="s">
        <v>150</v>
      </c>
    </row>
    <row r="32" spans="1:10" s="255" customFormat="1" ht="13.8" thickBot="1" x14ac:dyDescent="0.3">
      <c r="B32" s="350"/>
      <c r="C32" s="259" t="s">
        <v>151</v>
      </c>
      <c r="D32" s="260" t="s">
        <v>150</v>
      </c>
    </row>
    <row r="33" spans="1:10" x14ac:dyDescent="0.25">
      <c r="A33" s="255"/>
    </row>
    <row r="34" spans="1:10" s="262" customFormat="1" x14ac:dyDescent="0.25">
      <c r="A34" s="237"/>
      <c r="B34" s="262" t="s">
        <v>152</v>
      </c>
      <c r="H34" s="9" t="s">
        <v>7</v>
      </c>
      <c r="J34" s="9"/>
    </row>
    <row r="35" spans="1:10" x14ac:dyDescent="0.25">
      <c r="A35" s="262"/>
    </row>
    <row r="37" spans="1:10" x14ac:dyDescent="0.25">
      <c r="B37" s="263" t="s">
        <v>157</v>
      </c>
      <c r="J37" s="263" t="s">
        <v>158</v>
      </c>
    </row>
  </sheetData>
  <sheetProtection password="CCA0" sheet="1" objects="1" scenarios="1" selectLockedCells="1" selectUnlockedCells="1"/>
  <mergeCells count="5">
    <mergeCell ref="B21:C21"/>
    <mergeCell ref="B22:D22"/>
    <mergeCell ref="E25:J25"/>
    <mergeCell ref="B29:D29"/>
    <mergeCell ref="B30:B32"/>
  </mergeCells>
  <hyperlinks>
    <hyperlink ref="H34" r:id="rId1"/>
    <hyperlink ref="E17" r:id="rId2"/>
  </hyperlinks>
  <pageMargins left="0.59055118110236227" right="0.59055118110236227" top="0.59055118110236227" bottom="0.39370078740157483" header="0.51181102362204722" footer="0.51181102362204722"/>
  <pageSetup paperSize="9" scale="89"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Cost calculator</vt:lpstr>
      <vt:lpstr>personnel rates 2018-2021</vt:lpstr>
      <vt:lpstr>General Information</vt:lpstr>
      <vt:lpstr>Cost_Categories</vt:lpstr>
      <vt:lpstr>'Cost calculator'!Druckbereich</vt:lpstr>
      <vt:lpstr>'personnel rates 2018-2021'!Druckbereich</vt:lpstr>
      <vt:lpstr>Funding_categories</vt:lpstr>
      <vt:lpstr>Personnel_Categories</vt:lpstr>
      <vt:lpstr>Staff_category</vt:lpstr>
    </vt:vector>
  </TitlesOfParts>
  <Company>Universität für Bodenkultur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edenk</dc:creator>
  <cp:lastModifiedBy>tzhuber</cp:lastModifiedBy>
  <cp:lastPrinted>2013-04-16T13:02:25Z</cp:lastPrinted>
  <dcterms:created xsi:type="dcterms:W3CDTF">2008-08-05T14:42:00Z</dcterms:created>
  <dcterms:modified xsi:type="dcterms:W3CDTF">2018-02-21T12:27:40Z</dcterms:modified>
</cp:coreProperties>
</file>