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35" windowWidth="15585" windowHeight="6360" tabRatio="657"/>
  </bookViews>
  <sheets>
    <sheet name="Cost calculator" sheetId="7" r:id="rId1"/>
    <sheet name="personnel rates 2016-2019" sheetId="5" r:id="rId2"/>
    <sheet name="General Information" sheetId="8" r:id="rId3"/>
  </sheets>
  <definedNames>
    <definedName name="Cost_Categories">'Cost calculator'!$K$22:$K$25</definedName>
    <definedName name="_xlnm.Print_Area" localSheetId="0">'Cost calculator'!$A$1:$I$50</definedName>
    <definedName name="_xlnm.Print_Area" localSheetId="1">'personnel rates 2016-2019'!$A$1:$I$72</definedName>
    <definedName name="Funding_categories">'Cost calculator'!$K$15:$K$16</definedName>
    <definedName name="Personnel_Categories">'Cost calculator'!$K$7:$K$12</definedName>
    <definedName name="Staff_category">'Cost calculator'!$K$7:$K$12</definedName>
  </definedNames>
  <calcPr calcId="145621" iterate="1" calcOnSave="0"/>
</workbook>
</file>

<file path=xl/calcChain.xml><?xml version="1.0" encoding="utf-8"?>
<calcChain xmlns="http://schemas.openxmlformats.org/spreadsheetml/2006/main">
  <c r="H46" i="5" l="1"/>
  <c r="H34" i="5"/>
  <c r="E53" i="5"/>
  <c r="F53" i="5"/>
  <c r="G53" i="5"/>
  <c r="H53" i="5"/>
  <c r="F52" i="5"/>
  <c r="G52" i="5"/>
  <c r="H52" i="5"/>
  <c r="E48" i="5"/>
  <c r="F48" i="5"/>
  <c r="G48" i="5"/>
  <c r="H48" i="5"/>
  <c r="E49" i="5"/>
  <c r="F49" i="5"/>
  <c r="G49" i="5"/>
  <c r="H49" i="5"/>
  <c r="E50" i="5"/>
  <c r="F50" i="5"/>
  <c r="G50" i="5"/>
  <c r="H50" i="5"/>
  <c r="F47" i="5"/>
  <c r="G47" i="5"/>
  <c r="H47" i="5"/>
  <c r="E52" i="5"/>
  <c r="E47" i="5"/>
  <c r="H30" i="7" l="1"/>
  <c r="G30" i="7"/>
  <c r="F22" i="5" l="1"/>
  <c r="G22" i="5" s="1"/>
  <c r="H22" i="5" s="1"/>
  <c r="F21" i="5"/>
  <c r="G21" i="5" s="1"/>
  <c r="H21" i="5" s="1"/>
  <c r="I29" i="7"/>
  <c r="I27" i="7"/>
  <c r="I28" i="7"/>
  <c r="F27" i="5" l="1"/>
  <c r="G27" i="5" s="1"/>
  <c r="H27" i="5" s="1"/>
  <c r="F26" i="5"/>
  <c r="G26" i="5" s="1"/>
  <c r="H26" i="5" s="1"/>
  <c r="F24" i="5"/>
  <c r="G24" i="5" s="1"/>
  <c r="H24" i="5" s="1"/>
  <c r="F23" i="5"/>
  <c r="G23" i="5" s="1"/>
  <c r="H23" i="5" s="1"/>
  <c r="F44" i="7" l="1"/>
  <c r="F43" i="7"/>
  <c r="G35" i="5" l="1"/>
  <c r="F36" i="5"/>
  <c r="F35" i="5"/>
  <c r="E36" i="5"/>
  <c r="E35" i="5"/>
  <c r="E37" i="5"/>
  <c r="H36" i="5"/>
  <c r="G36" i="5"/>
  <c r="H35" i="5"/>
  <c r="I26" i="7" l="1"/>
  <c r="I25" i="7"/>
  <c r="I24" i="7"/>
  <c r="H18" i="7"/>
  <c r="G18" i="7"/>
  <c r="H17" i="7"/>
  <c r="G17" i="7"/>
  <c r="H16" i="7"/>
  <c r="G16" i="7"/>
  <c r="H15" i="7"/>
  <c r="G15" i="7"/>
  <c r="H14" i="7"/>
  <c r="G14" i="7"/>
  <c r="H13" i="7"/>
  <c r="G13" i="7"/>
  <c r="H12" i="7"/>
  <c r="G12" i="7"/>
  <c r="H11" i="7"/>
  <c r="G11" i="7"/>
  <c r="H10" i="7"/>
  <c r="G10" i="7"/>
  <c r="H9" i="7"/>
  <c r="G9" i="7"/>
  <c r="I30" i="7" l="1"/>
  <c r="H19" i="7"/>
  <c r="E34" i="7" s="1"/>
  <c r="H34" i="7" s="1"/>
  <c r="E38" i="7" s="1"/>
  <c r="E42" i="7" s="1"/>
  <c r="G19" i="7"/>
  <c r="D34" i="7" s="1"/>
  <c r="G34" i="7" s="1"/>
  <c r="I10" i="7"/>
  <c r="I12" i="7"/>
  <c r="I14" i="7"/>
  <c r="I16" i="7"/>
  <c r="I18" i="7"/>
  <c r="I11" i="7"/>
  <c r="I13" i="7"/>
  <c r="I15" i="7"/>
  <c r="I17" i="7"/>
  <c r="I9" i="7"/>
  <c r="I23" i="5"/>
  <c r="I49" i="5" s="1"/>
  <c r="D37" i="5"/>
  <c r="D38" i="5"/>
  <c r="D39" i="5"/>
  <c r="D40" i="5"/>
  <c r="D41" i="5"/>
  <c r="I41" i="5" s="1"/>
  <c r="D42" i="5"/>
  <c r="I28" i="5"/>
  <c r="I54" i="5" s="1"/>
  <c r="I24" i="5"/>
  <c r="I50" i="5" s="1"/>
  <c r="I25" i="5"/>
  <c r="I51" i="5" s="1"/>
  <c r="I26" i="5"/>
  <c r="I52" i="5" s="1"/>
  <c r="I27" i="5"/>
  <c r="I53" i="5" s="1"/>
  <c r="D53" i="5"/>
  <c r="D54" i="5"/>
  <c r="D52" i="5"/>
  <c r="D51" i="5"/>
  <c r="D50" i="5"/>
  <c r="D49" i="5"/>
  <c r="I20" i="5"/>
  <c r="I46" i="5" s="1"/>
  <c r="D46" i="5"/>
  <c r="I34" i="5"/>
  <c r="D34" i="5"/>
  <c r="I19" i="7" l="1"/>
  <c r="D38" i="7"/>
  <c r="F38" i="7" s="1"/>
  <c r="F42" i="7" s="1"/>
  <c r="F45" i="7" s="1"/>
  <c r="I34" i="7"/>
  <c r="E40" i="5"/>
  <c r="I39" i="5"/>
  <c r="I38" i="5"/>
  <c r="I42" i="5"/>
  <c r="I40" i="5"/>
  <c r="I37" i="5"/>
  <c r="E38" i="5"/>
  <c r="E41" i="5"/>
  <c r="F20" i="5"/>
  <c r="E34" i="5"/>
  <c r="E46" i="5"/>
  <c r="D42" i="7" l="1"/>
  <c r="F41" i="5"/>
  <c r="F38" i="5"/>
  <c r="F40" i="5"/>
  <c r="G20" i="5"/>
  <c r="H20" i="5" s="1"/>
  <c r="F34" i="5"/>
  <c r="F46" i="5"/>
  <c r="F37" i="5"/>
  <c r="G41" i="5" l="1"/>
  <c r="H41" i="5"/>
  <c r="G38" i="5"/>
  <c r="G40" i="5"/>
  <c r="G34" i="5"/>
  <c r="G46" i="5"/>
  <c r="G37" i="5"/>
  <c r="H38" i="5" l="1"/>
  <c r="H40" i="5"/>
  <c r="H37" i="5"/>
</calcChain>
</file>

<file path=xl/sharedStrings.xml><?xml version="1.0" encoding="utf-8"?>
<sst xmlns="http://schemas.openxmlformats.org/spreadsheetml/2006/main" count="227" uniqueCount="160">
  <si>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</si>
  <si>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</si>
  <si>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</si>
  <si>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</si>
  <si>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</si>
  <si>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</si>
  <si>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</si>
  <si>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</si>
  <si>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</si>
  <si>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</si>
  <si>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</si>
  <si>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</si>
  <si>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</si>
  <si>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</si>
  <si>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</si>
  <si>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max. 20h/ Woche</t>
  </si>
  <si>
    <t xml:space="preserve"> max. 20h/ Woche</t>
  </si>
  <si>
    <r>
      <t xml:space="preserve">Berechnet werden Jahres-, Monats-, Stunden- und Tagsätze </t>
    </r>
    <r>
      <rPr>
        <sz val="10"/>
        <rFont val="Arial"/>
        <family val="2"/>
      </rPr>
      <t>(alle brutto-brutto = inkl. Aller Dienstnehmer- und Dienstgeberabgaben)</t>
    </r>
  </si>
  <si>
    <t xml:space="preserve">40 h/Woche </t>
  </si>
  <si>
    <t xml:space="preserve">30 h/Woche </t>
  </si>
  <si>
    <t>average yearly time commitment  (0-100%)</t>
  </si>
  <si>
    <t>labour costs  for 100% employment</t>
  </si>
  <si>
    <t>calculated annual costs</t>
  </si>
  <si>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</si>
  <si>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</si>
  <si>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</si>
  <si>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</si>
  <si>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</si>
  <si>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</si>
  <si>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</si>
  <si>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</si>
  <si>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</si>
  <si>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</si>
  <si>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</si>
  <si>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</si>
  <si>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</si>
  <si>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</si>
  <si>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</si>
  <si>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</si>
  <si>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</si>
  <si>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</si>
  <si>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</si>
  <si>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</si>
  <si>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r>
      <t xml:space="preserve">30 h/Woche </t>
    </r>
    <r>
      <rPr>
        <sz val="10"/>
        <color rgb="FFFF0000"/>
        <rFont val="Arial"/>
        <family val="2"/>
      </rPr>
      <t>(75%, 9 PM ²)</t>
    </r>
  </si>
  <si>
    <r>
      <t>30 h/Woche</t>
    </r>
    <r>
      <rPr>
        <sz val="10"/>
        <color rgb="FFFF0000"/>
        <rFont val="Arial"/>
        <family val="2"/>
      </rPr>
      <t xml:space="preserve"> (75%, 0,75 PM ²)</t>
    </r>
  </si>
  <si>
    <t>Die Folgejahre werden automatisch mit 3% valorisiert</t>
  </si>
  <si>
    <t>studentische/r Mitarbeiter/in *</t>
  </si>
  <si>
    <t>studentische/r Mitarbeiter/in, 4. DJ *</t>
  </si>
  <si>
    <t>Prof./ Doz.</t>
  </si>
  <si>
    <t>Admin./ TechnikerIn / LaborantIn</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</si>
  <si>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</si>
  <si>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r>
      <t xml:space="preserve">40 h/Woche </t>
    </r>
    <r>
      <rPr>
        <sz val="10"/>
        <rFont val="Arial"/>
        <family val="2"/>
      </rPr>
      <t xml:space="preserve">(100%, 1 PM </t>
    </r>
    <r>
      <rPr>
        <vertAlign val="superscript"/>
        <sz val="10"/>
        <rFont val="Arial"/>
        <family val="2"/>
      </rPr>
      <t>1</t>
    </r>
    <r>
      <rPr>
        <sz val="10"/>
        <rFont val="Arial"/>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</si>
  <si>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</si>
  <si>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</si>
  <si>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</si>
  <si>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</si>
  <si>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</si>
  <si>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</si>
  <si>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</si>
  <si>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</si>
  <si>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</si>
  <si>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 xml:space="preserve">wiss. Projekt-MA </t>
    </r>
    <r>
      <rPr>
        <b/>
        <sz val="10"/>
        <rFont val="Arial"/>
        <family val="2"/>
      </rPr>
      <t>OHNE</t>
    </r>
    <r>
      <rPr>
        <sz val="10"/>
        <rFont val="Arial"/>
        <family val="2"/>
      </rPr>
      <t xml:space="preserve"> Doktorat, bis 3.DJ **</t>
    </r>
  </si>
  <si>
    <r>
      <t xml:space="preserve">wiss. Projekt-MA </t>
    </r>
    <r>
      <rPr>
        <b/>
        <sz val="10"/>
        <rFont val="Arial"/>
        <family val="2"/>
      </rPr>
      <t>MIT</t>
    </r>
    <r>
      <rPr>
        <sz val="10"/>
        <rFont val="Arial"/>
        <family val="2"/>
      </rPr>
      <t xml:space="preserve"> Doktorat, bis 8. DJ **</t>
    </r>
  </si>
  <si>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</si>
  <si>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</si>
  <si>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t>
    </r>
  </si>
  <si>
    <t>*** Personnel costs first automatically increase in the 4th respectively 9th year of service in this staff category, so keep in mind former years of service!</t>
  </si>
  <si>
    <r>
      <t xml:space="preserve">wiss. Projekt-MA </t>
    </r>
    <r>
      <rPr>
        <b/>
        <sz val="10"/>
        <rFont val="Arial"/>
        <family val="2"/>
      </rPr>
      <t>ohne</t>
    </r>
    <r>
      <rPr>
        <sz val="10"/>
        <rFont val="Arial"/>
        <family val="2"/>
      </rPr>
      <t xml:space="preserve"> Doktorat, ab 4. DJ***</t>
    </r>
  </si>
  <si>
    <r>
      <t xml:space="preserve">wiss. Projekt-MA </t>
    </r>
    <r>
      <rPr>
        <b/>
        <sz val="10"/>
        <rFont val="Arial"/>
        <family val="2"/>
      </rPr>
      <t>mit</t>
    </r>
    <r>
      <rPr>
        <sz val="10"/>
        <rFont val="Arial"/>
        <family val="2"/>
      </rPr>
      <t xml:space="preserve"> Doktorat, ab 9.DJ***</t>
    </r>
  </si>
  <si>
    <t>Extent of employment</t>
  </si>
  <si>
    <t>Project year</t>
  </si>
  <si>
    <t>Calendar year</t>
  </si>
  <si>
    <t>Notes on using the calculator:</t>
  </si>
  <si>
    <r>
      <t>Subsequent years</t>
    </r>
    <r>
      <rPr>
        <sz val="10"/>
        <rFont val="Arial"/>
        <family val="2"/>
      </rPr>
      <t xml:space="preserve"> are valorised automatically by 3%</t>
    </r>
  </si>
  <si>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</si>
  <si>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</si>
  <si>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Personal costs (incl. employee and employer taxes, but excluding travel allowance and other entitlements) on the basis of the Collective Agreement (CA)</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</si>
  <si>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</si>
  <si>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</si>
  <si>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</si>
  <si>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rPr>
        <sz val="10"/>
        <rFont val="Arial"/>
        <family val="2"/>
      </rPr>
      <t xml:space="preserve">Person month (PM) respectively person year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year respectively 1 month.</t>
    </r>
  </si>
  <si>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year respectively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</si>
  <si>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years respectively months</t>
    </r>
    <r>
      <rPr>
        <sz val="10"/>
        <rFont val="Arial"/>
        <family val="2"/>
      </rPr>
      <t>.</t>
    </r>
  </si>
  <si>
    <r>
      <t>Personen-/ Dissertanten-Jahr bzw. Monat</t>
    </r>
    <r>
      <rPr>
        <sz val="10"/>
        <rFont val="Arial"/>
        <family val="2"/>
      </rPr>
      <t xml:space="preserve">: Der begriff Personenmonat (PM) bzw. Jahr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Jahr bzw. Monat. </t>
    </r>
  </si>
  <si>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Personenjahre/ -monate</t>
    </r>
    <r>
      <rPr>
        <sz val="10"/>
        <rFont val="Arial"/>
        <family val="2"/>
      </rPr>
      <t>.</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</si>
  <si>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Personenjahr  bzw. -Monat</t>
    </r>
    <r>
      <rPr>
        <sz val="10"/>
        <rFont val="Arial"/>
        <family val="2"/>
      </rPr>
      <t xml:space="preserve">. </t>
    </r>
  </si>
  <si>
    <r>
      <t xml:space="preserve">Jahreslohnkosten </t>
    </r>
    <r>
      <rPr>
        <sz val="10"/>
        <rFont val="Arial"/>
        <family val="2"/>
      </rPr>
      <t xml:space="preserve">brutto-brutto / </t>
    </r>
    <r>
      <rPr>
        <b/>
        <sz val="12"/>
        <rFont val="Arial"/>
        <family val="2"/>
      </rPr>
      <t>Annual labour costs</t>
    </r>
  </si>
  <si>
    <r>
      <t xml:space="preserve">Personalkosten / Monat </t>
    </r>
    <r>
      <rPr>
        <sz val="10"/>
        <rFont val="Arial"/>
        <family val="2"/>
      </rPr>
      <t xml:space="preserve">brutto-brutto / </t>
    </r>
    <r>
      <rPr>
        <b/>
        <sz val="12"/>
        <rFont val="Arial"/>
        <family val="2"/>
      </rPr>
      <t>Monthly labour costs</t>
    </r>
  </si>
  <si>
    <r>
      <t xml:space="preserve">Stundensatz </t>
    </r>
    <r>
      <rPr>
        <sz val="10"/>
        <rFont val="Arial"/>
        <family val="2"/>
      </rPr>
      <t>brutto-brutto /</t>
    </r>
    <r>
      <rPr>
        <sz val="12"/>
        <rFont val="Arial"/>
        <family val="2"/>
      </rPr>
      <t xml:space="preserve"> </t>
    </r>
    <r>
      <rPr>
        <b/>
        <sz val="12"/>
        <rFont val="Arial"/>
        <family val="2"/>
      </rPr>
      <t>Hourly rates</t>
    </r>
  </si>
  <si>
    <t>** gültig für die ersten 3 bzw. 8 Jahre in dieser Einstufung. Automatische Gehaltserhöhung im 4. bzw. 9. Dienstjahr (DJ)</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</si>
  <si>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</si>
  <si>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r>
      <t xml:space="preserve">*** </t>
    </r>
    <r>
      <rPr>
        <sz val="10"/>
        <rFont val="Arial"/>
        <family val="2"/>
      </rPr>
      <t>Personalkosten erhöhen sich automatisch sprunghaft erstmals im 4. bzw. 9. Dienstjahr der jeweiligen Einstufung, daher vorhergehende BOKU-Anstellung berücksichtigen!</t>
    </r>
  </si>
  <si>
    <t>for personnel and further project related costs</t>
  </si>
  <si>
    <t>Total project costs</t>
  </si>
  <si>
    <t>Requested funding</t>
  </si>
  <si>
    <t>staff category</t>
  </si>
  <si>
    <t>year 1</t>
  </si>
  <si>
    <t>year 2</t>
  </si>
  <si>
    <t>year 1 salary in €</t>
  </si>
  <si>
    <t>y1 costs</t>
  </si>
  <si>
    <t>y2 costs</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</si>
  <si>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</si>
  <si>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</si>
  <si>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</si>
  <si>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</si>
  <si>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</si>
  <si>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</si>
  <si>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</si>
  <si>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</si>
  <si>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</si>
  <si>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</si>
  <si>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Applicant / Antragsteller/in:</t>
  </si>
  <si>
    <t>SUM</t>
  </si>
  <si>
    <t xml:space="preserve">Stadt Wien-BOKU Research Funding: Overall itemization of requested funding in Euro </t>
  </si>
  <si>
    <r>
      <t xml:space="preserve">Calculated are annual and monthly labour costs and hourly and daily rates </t>
    </r>
    <r>
      <rPr>
        <sz val="10"/>
        <rFont val="Arial"/>
        <family val="2"/>
      </rPr>
      <t>(all gross = incl. all employee and employer taxes)</t>
    </r>
  </si>
  <si>
    <t>Contract for work and services/Werkvertrag 1</t>
  </si>
  <si>
    <t>Contract for work and services/Werkvertrag 2</t>
  </si>
  <si>
    <t>Contract for work and services/Werkvertrag 3</t>
  </si>
  <si>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</si>
  <si>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</si>
  <si>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</si>
  <si>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</si>
  <si>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</si>
  <si>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</si>
  <si>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</si>
  <si>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</si>
  <si>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</si>
  <si>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</si>
  <si>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</si>
  <si>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</si>
  <si>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</si>
  <si>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</si>
  <si>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The annual inflation is assumed to be 3% and accordingly calculated .</t>
  </si>
  <si>
    <t>Deviations from actual wage agreements are possible.</t>
  </si>
  <si>
    <t>Termination fee: For employment contracts ending past Jan 1st 2013 a termination fee (Auflösungsabgabe) has to be paid by the employer - even if the contract has been concluded prior to Jan 1st 2013.</t>
  </si>
  <si>
    <t>Further information</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</si>
  <si>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</si>
  <si>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</si>
  <si>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</si>
  <si>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</si>
  <si>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</si>
  <si>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</si>
  <si>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</si>
  <si>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ATTENTION!</t>
    </r>
    <r>
      <rPr>
        <sz val="10"/>
        <rFont val="Arial"/>
        <family val="2"/>
      </rPr>
      <t xml:space="preserve"> </t>
    </r>
    <r>
      <rPr>
        <sz val="8"/>
        <rFont val="Arial"/>
        <family val="2"/>
      </rPr>
      <t>If scientific staff reaches the 4th year of service during the run-time of a project, this leads to an automatic increase in salary. From this time on the salary must be calculated according to qualification B1 lit. A).</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</si>
  <si>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</si>
  <si>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</si>
  <si>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</si>
  <si>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t>Technician (TF)</t>
  </si>
  <si>
    <t>min. IIa</t>
  </si>
  <si>
    <t>Chemical Technician  (CTA)</t>
  </si>
  <si>
    <t>min. IIIa</t>
  </si>
  <si>
    <t>Medical Technician (MTF)</t>
  </si>
  <si>
    <t>For further information on collective agreement contact the person in charge for your Department at Human Resources or go to :</t>
  </si>
  <si>
    <t>© BOKU Forschungsservice 03/14</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</si>
  <si>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</si>
  <si>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t>The project's budget incl. 20% overhead costs must be between 25.000,- and € 100.000,- as stated in the call!</t>
  </si>
  <si>
    <t xml:space="preserve">Termination Fee 2016 : € 121,- These costs are not included in the calucator´s rates. </t>
  </si>
  <si>
    <r>
      <t xml:space="preserve">Administrative staff                                                                                               </t>
    </r>
    <r>
      <rPr>
        <sz val="10"/>
        <rFont val="Arial"/>
        <family val="2"/>
      </rPr>
      <t>Job evaluation in qualification-groups according to §51 KV, in salary-scale according to §54 KV, e.g.:</t>
    </r>
  </si>
  <si>
    <t>© BOKU Research Support Office 03/2016</t>
  </si>
  <si>
    <t>Version 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</si>
</sst>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0"/>
    <numFmt numFmtId="165" formatCode="0.0"/>
    <numFmt numFmtId="166" formatCode="&quot;€&quot;\ #,##0"/>
    <numFmt numFmtId="167" formatCode="\k&quot;€&quot;\ #,##0.0"/>
    <numFmt numFmtId="168" formatCode="&quot;€&quot;\ #,###.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sz val="10"/>
      <color theme="0" tint="-0.34998626667073579"/>
      <name val="Arial"/>
      <family val="2"/>
    </font>
    <font>
      <i/>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2"/>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medium">
        <color indexed="64"/>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right style="medium">
        <color indexed="64"/>
      </right>
      <top style="medium">
        <color theme="0" tint="-0.14996795556505021"/>
      </top>
      <bottom style="thin">
        <color theme="0" tint="-0.14996795556505021"/>
      </bottom>
      <diagonal/>
    </border>
    <border>
      <left/>
      <right style="medium">
        <color theme="5" tint="0.39991454817346722"/>
      </right>
      <top/>
      <bottom/>
      <diagonal/>
    </border>
    <border>
      <left style="thin">
        <color indexed="64"/>
      </left>
      <right style="medium">
        <color indexed="64"/>
      </right>
      <top/>
      <bottom style="medium">
        <color indexed="64"/>
      </bottom>
      <diagonal/>
    </border>
  </borders>
  <cellStyleXfs count="4">
    <xf numFmtId="0" fontId="0" fillId="0" borderId="0"/>
    <xf numFmtId="0" fontId="25" fillId="0" borderId="0" applyNumberFormat="0" applyFill="0" applyBorder="0" applyAlignment="0" applyProtection="0">
      <alignment vertical="top"/>
      <protection locked="0"/>
    </xf>
    <xf numFmtId="0" fontId="12" fillId="0" borderId="0"/>
    <xf numFmtId="0" fontId="16" fillId="0" borderId="0"/>
  </cellStyleXfs>
  <cellXfs count="352">
    <xf numFmtId="0" fontId="0" fillId="0" borderId="0" xfId="0"/>
    <xf numFmtId="0" fontId="13" fillId="0" borderId="0" xfId="0" applyFont="1"/>
    <xf numFmtId="0" fontId="14" fillId="0" borderId="0" xfId="0" applyFont="1"/>
    <xf numFmtId="0" fontId="13" fillId="0" borderId="1" xfId="0" applyFont="1" applyBorder="1"/>
    <xf numFmtId="0" fontId="0" fillId="0" borderId="0" xfId="0" applyBorder="1"/>
    <xf numFmtId="0" fontId="0" fillId="0" borderId="0" xfId="0" applyFill="1"/>
    <xf numFmtId="0" fontId="16" fillId="0" borderId="0" xfId="0" applyFont="1"/>
    <xf numFmtId="0" fontId="0" fillId="0" borderId="1" xfId="0" applyBorder="1"/>
    <xf numFmtId="0" fontId="0" fillId="4" borderId="1" xfId="0" applyFill="1" applyBorder="1"/>
    <xf numFmtId="0" fontId="25" fillId="0" borderId="0" xfId="1" applyFill="1" applyBorder="1" applyAlignment="1" applyProtection="1">
      <alignment vertical="center"/>
    </xf>
    <xf numFmtId="0" fontId="26" fillId="0" borderId="0" xfId="0" applyFont="1" applyBorder="1"/>
    <xf numFmtId="0" fontId="0" fillId="3" borderId="1" xfId="0" applyFill="1" applyBorder="1" applyProtection="1"/>
    <xf numFmtId="4" fontId="0" fillId="0" borderId="1" xfId="0" applyNumberFormat="1" applyBorder="1" applyProtection="1"/>
    <xf numFmtId="0" fontId="0" fillId="0" borderId="0" xfId="0" applyProtection="1"/>
    <xf numFmtId="0" fontId="0" fillId="5" borderId="1" xfId="0" applyFill="1" applyBorder="1" applyProtection="1"/>
    <xf numFmtId="0" fontId="0" fillId="0" borderId="0" xfId="0" applyFill="1" applyProtection="1"/>
    <xf numFmtId="0" fontId="0" fillId="0" borderId="0" xfId="0" applyFill="1" applyBorder="1" applyProtection="1"/>
    <xf numFmtId="4" fontId="0" fillId="0" borderId="0" xfId="0" applyNumberFormat="1" applyFill="1" applyBorder="1" applyProtection="1"/>
    <xf numFmtId="0" fontId="13" fillId="0" borderId="1" xfId="0" applyFont="1" applyBorder="1" applyProtection="1"/>
    <xf numFmtId="0" fontId="0" fillId="0" borderId="1" xfId="0" applyBorder="1" applyProtection="1"/>
    <xf numFmtId="0" fontId="0" fillId="4" borderId="1" xfId="0" applyFill="1" applyBorder="1" applyProtection="1"/>
    <xf numFmtId="0" fontId="0" fillId="6" borderId="1" xfId="0" applyFill="1" applyBorder="1" applyProtection="1"/>
    <xf numFmtId="0" fontId="14" fillId="7" borderId="1" xfId="0" applyFont="1" applyFill="1" applyBorder="1" applyProtection="1"/>
    <xf numFmtId="0" fontId="0" fillId="0" borderId="0" xfId="0" applyBorder="1" applyProtection="1"/>
    <xf numFmtId="4" fontId="0" fillId="0" borderId="0" xfId="0" applyNumberFormat="1" applyBorder="1" applyProtection="1"/>
    <xf numFmtId="4" fontId="13" fillId="0" borderId="0" xfId="0" applyNumberFormat="1" applyFont="1" applyBorder="1" applyProtection="1"/>
    <xf numFmtId="0" fontId="13" fillId="0" borderId="0" xfId="0" applyFont="1" applyProtection="1"/>
    <xf numFmtId="0" fontId="15" fillId="0" borderId="0" xfId="0" applyFont="1" applyProtection="1"/>
    <xf numFmtId="0" fontId="0" fillId="7" borderId="6" xfId="0" applyFill="1" applyBorder="1"/>
    <xf numFmtId="0" fontId="0" fillId="7" borderId="6" xfId="0" applyFill="1" applyBorder="1" applyProtection="1"/>
    <xf numFmtId="0" fontId="0" fillId="6" borderId="13" xfId="0" applyFill="1" applyBorder="1"/>
    <xf numFmtId="4" fontId="23" fillId="0" borderId="0" xfId="0" applyNumberFormat="1" applyFont="1" applyFill="1" applyBorder="1" applyProtection="1"/>
    <xf numFmtId="4" fontId="21" fillId="0" borderId="0" xfId="0" applyNumberFormat="1" applyFont="1" applyFill="1" applyBorder="1" applyProtection="1"/>
    <xf numFmtId="4" fontId="16" fillId="0" borderId="0" xfId="0" applyNumberFormat="1" applyFont="1" applyFill="1" applyBorder="1" applyProtection="1"/>
    <xf numFmtId="0" fontId="22"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6" fillId="8" borderId="3" xfId="0" applyFont="1" applyFill="1" applyBorder="1" applyAlignment="1" applyProtection="1">
      <alignment horizontal="right"/>
    </xf>
    <xf numFmtId="0" fontId="16" fillId="9" borderId="1" xfId="0" applyFont="1" applyFill="1" applyBorder="1"/>
    <xf numFmtId="0" fontId="16" fillId="8" borderId="1" xfId="0" applyFont="1" applyFill="1" applyBorder="1"/>
    <xf numFmtId="0" fontId="16" fillId="8" borderId="1" xfId="0" applyFont="1" applyFill="1" applyBorder="1" applyProtection="1"/>
    <xf numFmtId="0" fontId="16" fillId="9" borderId="1" xfId="0" applyFont="1" applyFill="1" applyBorder="1" applyProtection="1"/>
    <xf numFmtId="0" fontId="16" fillId="0" borderId="0" xfId="0" applyFont="1" applyProtection="1"/>
    <xf numFmtId="4" fontId="16" fillId="0" borderId="0" xfId="0" applyNumberFormat="1" applyFont="1" applyBorder="1" applyProtection="1"/>
    <xf numFmtId="0" fontId="16" fillId="0" borderId="0" xfId="0" applyFont="1" applyFill="1" applyBorder="1" applyProtection="1"/>
    <xf numFmtId="0" fontId="23" fillId="0" borderId="0" xfId="0" applyFont="1" applyFill="1" applyBorder="1" applyProtection="1"/>
    <xf numFmtId="0" fontId="21" fillId="0" borderId="0" xfId="0" applyFont="1" applyFill="1" applyBorder="1" applyProtection="1"/>
    <xf numFmtId="0" fontId="16" fillId="9" borderId="3" xfId="0" applyFont="1" applyFill="1" applyBorder="1" applyAlignment="1" applyProtection="1">
      <alignment horizontal="right"/>
    </xf>
    <xf numFmtId="0" fontId="25" fillId="0" borderId="0" xfId="1" applyAlignment="1" applyProtection="1"/>
    <xf numFmtId="0" fontId="12" fillId="0" borderId="0" xfId="2"/>
    <xf numFmtId="167" fontId="12" fillId="0" borderId="36" xfId="2" applyNumberFormat="1" applyBorder="1" applyAlignment="1">
      <alignment horizontal="center"/>
    </xf>
    <xf numFmtId="4" fontId="32" fillId="0" borderId="3" xfId="0" applyNumberFormat="1" applyFont="1" applyFill="1" applyBorder="1" applyProtection="1"/>
    <xf numFmtId="0" fontId="13" fillId="0" borderId="2" xfId="0" applyFont="1" applyBorder="1" applyAlignment="1" applyProtection="1">
      <alignment vertical="center"/>
    </xf>
    <xf numFmtId="0" fontId="16" fillId="0" borderId="7" xfId="0" applyFont="1" applyBorder="1" applyAlignment="1" applyProtection="1">
      <alignment vertical="center"/>
    </xf>
    <xf numFmtId="4" fontId="32" fillId="0" borderId="15" xfId="0" applyNumberFormat="1" applyFont="1" applyFill="1" applyBorder="1" applyProtection="1"/>
    <xf numFmtId="4" fontId="32" fillId="0" borderId="17" xfId="0" applyNumberFormat="1" applyFont="1" applyFill="1" applyBorder="1" applyProtection="1"/>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xf>
    <xf numFmtId="164" fontId="12" fillId="11" borderId="1" xfId="2" applyNumberFormat="1" applyFill="1" applyBorder="1" applyAlignment="1">
      <alignment horizontal="center"/>
    </xf>
    <xf numFmtId="164" fontId="12" fillId="11" borderId="31" xfId="2" applyNumberFormat="1" applyFill="1" applyBorder="1" applyAlignment="1">
      <alignment horizontal="center"/>
    </xf>
    <xf numFmtId="164" fontId="12" fillId="11" borderId="6" xfId="2" applyNumberFormat="1" applyFill="1" applyBorder="1" applyAlignment="1">
      <alignment horizontal="center"/>
    </xf>
    <xf numFmtId="164" fontId="12" fillId="11" borderId="34" xfId="2" applyNumberFormat="1" applyFill="1" applyBorder="1" applyAlignment="1">
      <alignment horizontal="center"/>
    </xf>
    <xf numFmtId="164" fontId="30" fillId="11" borderId="34" xfId="2" applyNumberFormat="1" applyFont="1" applyFill="1" applyBorder="1" applyAlignment="1">
      <alignment horizontal="center"/>
    </xf>
    <xf numFmtId="9" fontId="12" fillId="11" borderId="6" xfId="2" applyNumberFormat="1" applyFill="1" applyBorder="1" applyAlignment="1">
      <alignment horizontal="center"/>
    </xf>
    <xf numFmtId="164" fontId="30" fillId="11" borderId="45" xfId="2" applyNumberFormat="1" applyFont="1" applyFill="1" applyBorder="1" applyAlignment="1">
      <alignment horizontal="center"/>
    </xf>
    <xf numFmtId="164" fontId="12" fillId="11" borderId="33" xfId="2" applyNumberFormat="1" applyFill="1" applyBorder="1" applyAlignment="1">
      <alignment horizontal="center"/>
    </xf>
    <xf numFmtId="0" fontId="30" fillId="12" borderId="19" xfId="2" applyFont="1" applyFill="1" applyBorder="1" applyAlignment="1">
      <alignment horizontal="center"/>
    </xf>
    <xf numFmtId="0" fontId="30" fillId="12" borderId="43" xfId="2" applyFont="1" applyFill="1" applyBorder="1" applyAlignment="1">
      <alignment horizontal="center"/>
    </xf>
    <xf numFmtId="0" fontId="30" fillId="12" borderId="29" xfId="2" applyFont="1" applyFill="1" applyBorder="1" applyAlignment="1">
      <alignment horizontal="center"/>
    </xf>
    <xf numFmtId="0" fontId="30" fillId="12" borderId="46" xfId="2" applyFont="1" applyFill="1" applyBorder="1" applyAlignment="1">
      <alignment horizontal="center"/>
    </xf>
    <xf numFmtId="0" fontId="30" fillId="12" borderId="1" xfId="2" applyFont="1" applyFill="1" applyBorder="1" applyAlignment="1">
      <alignment horizontal="center"/>
    </xf>
    <xf numFmtId="0" fontId="30" fillId="12" borderId="31" xfId="2" applyFont="1" applyFill="1" applyBorder="1" applyAlignment="1">
      <alignment horizontal="center"/>
    </xf>
    <xf numFmtId="4" fontId="13" fillId="0" borderId="1" xfId="0" applyNumberFormat="1" applyFont="1" applyFill="1" applyBorder="1" applyProtection="1"/>
    <xf numFmtId="4" fontId="13" fillId="0" borderId="13" xfId="0" applyNumberFormat="1" applyFont="1" applyFill="1" applyBorder="1" applyProtection="1"/>
    <xf numFmtId="0" fontId="34" fillId="0" borderId="5" xfId="0" applyFont="1" applyBorder="1" applyAlignment="1" applyProtection="1">
      <alignment horizontal="center"/>
    </xf>
    <xf numFmtId="0" fontId="34" fillId="0" borderId="3" xfId="0" applyFont="1" applyBorder="1" applyAlignment="1" applyProtection="1">
      <alignment horizontal="center"/>
    </xf>
    <xf numFmtId="0" fontId="35" fillId="8" borderId="3" xfId="0" applyFont="1" applyFill="1" applyBorder="1" applyAlignment="1" applyProtection="1">
      <alignment horizontal="right"/>
    </xf>
    <xf numFmtId="0" fontId="35" fillId="9" borderId="3" xfId="0" applyFont="1" applyFill="1" applyBorder="1" applyAlignment="1" applyProtection="1">
      <alignment horizontal="right"/>
    </xf>
    <xf numFmtId="4" fontId="35" fillId="0" borderId="3" xfId="0" applyNumberFormat="1" applyFont="1" applyBorder="1" applyProtection="1"/>
    <xf numFmtId="4" fontId="35" fillId="0" borderId="15" xfId="0" applyNumberFormat="1" applyFont="1" applyBorder="1" applyProtection="1"/>
    <xf numFmtId="4" fontId="35" fillId="0" borderId="17" xfId="0" applyNumberFormat="1" applyFont="1" applyBorder="1" applyProtection="1"/>
    <xf numFmtId="4" fontId="35" fillId="0" borderId="10" xfId="0" applyNumberFormat="1" applyFont="1" applyBorder="1" applyProtection="1"/>
    <xf numFmtId="4" fontId="35" fillId="0" borderId="27" xfId="0" applyNumberFormat="1" applyFont="1" applyBorder="1" applyProtection="1"/>
    <xf numFmtId="4" fontId="35" fillId="0" borderId="1" xfId="0" applyNumberFormat="1" applyFont="1" applyBorder="1" applyProtection="1"/>
    <xf numFmtId="0" fontId="34" fillId="0" borderId="26" xfId="0" applyFont="1" applyBorder="1" applyAlignment="1" applyProtection="1">
      <alignment horizontal="center"/>
    </xf>
    <xf numFmtId="4" fontId="34" fillId="0" borderId="1" xfId="0" applyNumberFormat="1" applyFont="1" applyFill="1" applyBorder="1" applyProtection="1"/>
    <xf numFmtId="0" fontId="16" fillId="0" borderId="2" xfId="0" applyFont="1" applyBorder="1" applyProtection="1"/>
    <xf numFmtId="0" fontId="13" fillId="15" borderId="7" xfId="0" applyFont="1" applyFill="1" applyBorder="1" applyAlignment="1" applyProtection="1">
      <alignment vertical="center"/>
    </xf>
    <xf numFmtId="0" fontId="13" fillId="0" borderId="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31" fillId="15" borderId="3" xfId="0" applyFont="1" applyFill="1" applyBorder="1" applyAlignment="1" applyProtection="1">
      <alignment horizontal="center" vertical="center"/>
    </xf>
    <xf numFmtId="0" fontId="13" fillId="15" borderId="1" xfId="0" applyFont="1" applyFill="1" applyBorder="1" applyAlignment="1" applyProtection="1">
      <alignment horizontal="center" vertical="center"/>
    </xf>
    <xf numFmtId="0" fontId="13" fillId="15" borderId="2" xfId="0" applyFont="1" applyFill="1" applyBorder="1" applyAlignment="1" applyProtection="1">
      <alignment horizontal="center" vertical="center"/>
    </xf>
    <xf numFmtId="0" fontId="13" fillId="15" borderId="2" xfId="0" applyFont="1" applyFill="1" applyBorder="1" applyAlignment="1" applyProtection="1">
      <alignment vertical="center"/>
    </xf>
    <xf numFmtId="0" fontId="13" fillId="15" borderId="3" xfId="0" applyFont="1" applyFill="1" applyBorder="1" applyAlignment="1" applyProtection="1">
      <alignment horizontal="center" vertical="center"/>
    </xf>
    <xf numFmtId="4" fontId="32" fillId="0" borderId="0" xfId="0" applyNumberFormat="1" applyFont="1" applyFill="1" applyBorder="1" applyProtection="1"/>
    <xf numFmtId="4" fontId="35" fillId="0" borderId="0" xfId="0" applyNumberFormat="1" applyFont="1" applyBorder="1" applyProtection="1"/>
    <xf numFmtId="0" fontId="0" fillId="0" borderId="0" xfId="0" applyFill="1" applyBorder="1"/>
    <xf numFmtId="4" fontId="16" fillId="0" borderId="0" xfId="0" applyNumberFormat="1" applyFont="1" applyFill="1" applyBorder="1" applyAlignment="1" applyProtection="1">
      <alignment horizontal="center"/>
    </xf>
    <xf numFmtId="4" fontId="35" fillId="0" borderId="36" xfId="0" applyNumberFormat="1" applyFont="1" applyBorder="1" applyProtection="1"/>
    <xf numFmtId="0" fontId="0" fillId="10" borderId="37" xfId="0" applyFill="1" applyBorder="1"/>
    <xf numFmtId="0" fontId="0" fillId="10" borderId="52" xfId="0" applyFill="1" applyBorder="1"/>
    <xf numFmtId="0" fontId="0" fillId="10" borderId="53" xfId="0" applyFill="1" applyBorder="1"/>
    <xf numFmtId="0" fontId="0" fillId="10" borderId="47" xfId="0" applyFill="1" applyBorder="1"/>
    <xf numFmtId="0" fontId="0" fillId="10" borderId="0" xfId="0" applyFill="1" applyBorder="1"/>
    <xf numFmtId="0" fontId="0" fillId="10" borderId="48" xfId="0" applyFill="1" applyBorder="1"/>
    <xf numFmtId="0" fontId="13" fillId="10" borderId="0" xfId="0" applyFont="1" applyFill="1" applyBorder="1"/>
    <xf numFmtId="0" fontId="13" fillId="10" borderId="48" xfId="0" applyFont="1" applyFill="1" applyBorder="1"/>
    <xf numFmtId="0" fontId="0" fillId="10" borderId="36" xfId="0" applyFill="1" applyBorder="1"/>
    <xf numFmtId="0" fontId="0" fillId="10" borderId="45" xfId="0" applyFill="1" applyBorder="1"/>
    <xf numFmtId="0" fontId="0" fillId="10" borderId="44" xfId="0" applyFill="1" applyBorder="1"/>
    <xf numFmtId="0" fontId="16" fillId="10" borderId="36" xfId="0" applyFont="1" applyFill="1" applyBorder="1" applyProtection="1"/>
    <xf numFmtId="4" fontId="32" fillId="10" borderId="36" xfId="0" applyNumberFormat="1" applyFont="1" applyFill="1" applyBorder="1" applyProtection="1"/>
    <xf numFmtId="4" fontId="16" fillId="10" borderId="36" xfId="0" applyNumberFormat="1" applyFont="1" applyFill="1" applyBorder="1" applyAlignment="1" applyProtection="1">
      <alignment horizontal="center"/>
    </xf>
    <xf numFmtId="0" fontId="13" fillId="10" borderId="47" xfId="0" applyFont="1" applyFill="1" applyBorder="1"/>
    <xf numFmtId="0" fontId="16" fillId="10" borderId="47" xfId="0" applyFont="1" applyFill="1" applyBorder="1"/>
    <xf numFmtId="0" fontId="0" fillId="10" borderId="47" xfId="0" applyFill="1" applyBorder="1" applyProtection="1"/>
    <xf numFmtId="0" fontId="0" fillId="10" borderId="0" xfId="0" applyFill="1" applyBorder="1" applyAlignment="1" applyProtection="1"/>
    <xf numFmtId="0" fontId="0" fillId="10" borderId="48" xfId="0" applyFill="1" applyBorder="1" applyAlignment="1" applyProtection="1"/>
    <xf numFmtId="0" fontId="16" fillId="0" borderId="2" xfId="0" applyFont="1" applyFill="1" applyBorder="1" applyAlignment="1" applyProtection="1">
      <alignment vertical="center"/>
    </xf>
    <xf numFmtId="0" fontId="16" fillId="0" borderId="9" xfId="0" applyFont="1" applyFill="1" applyBorder="1" applyAlignment="1" applyProtection="1">
      <alignment vertical="center"/>
    </xf>
    <xf numFmtId="0" fontId="16" fillId="0" borderId="2" xfId="0" applyFont="1" applyBorder="1" applyAlignment="1" applyProtection="1">
      <alignment vertical="center"/>
    </xf>
    <xf numFmtId="0" fontId="16" fillId="0" borderId="40" xfId="0" applyFont="1" applyBorder="1" applyAlignment="1">
      <alignment vertical="center" wrapText="1"/>
    </xf>
    <xf numFmtId="0" fontId="16" fillId="0" borderId="40" xfId="0" applyFont="1" applyBorder="1" applyAlignment="1" applyProtection="1">
      <alignment vertical="center" wrapText="1"/>
    </xf>
    <xf numFmtId="4" fontId="13" fillId="0" borderId="1" xfId="0" applyNumberFormat="1" applyFont="1" applyFill="1" applyBorder="1" applyAlignment="1" applyProtection="1">
      <alignment vertical="center"/>
    </xf>
    <xf numFmtId="4" fontId="0" fillId="0" borderId="1" xfId="0" applyNumberFormat="1" applyBorder="1" applyAlignment="1" applyProtection="1">
      <alignment vertical="center"/>
    </xf>
    <xf numFmtId="4" fontId="0" fillId="0" borderId="2" xfId="0" applyNumberFormat="1" applyBorder="1" applyAlignment="1" applyProtection="1">
      <alignment vertical="center"/>
    </xf>
    <xf numFmtId="4" fontId="13" fillId="0" borderId="8" xfId="0" applyNumberFormat="1" applyFont="1" applyFill="1" applyBorder="1" applyAlignment="1" applyProtection="1">
      <alignment vertical="center"/>
    </xf>
    <xf numFmtId="4" fontId="0" fillId="0" borderId="8" xfId="0" applyNumberFormat="1" applyBorder="1" applyAlignment="1" applyProtection="1">
      <alignment vertical="center"/>
    </xf>
    <xf numFmtId="0" fontId="16" fillId="0" borderId="14" xfId="0" applyFont="1" applyFill="1" applyBorder="1" applyProtection="1"/>
    <xf numFmtId="0" fontId="13" fillId="0" borderId="0" xfId="0" applyFont="1" applyFill="1" applyBorder="1"/>
    <xf numFmtId="0" fontId="16" fillId="0" borderId="0" xfId="0" applyFont="1" applyFill="1" applyBorder="1" applyAlignment="1" applyProtection="1">
      <alignment wrapText="1"/>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31" fillId="15" borderId="5" xfId="0" applyFont="1" applyFill="1" applyBorder="1" applyAlignment="1" applyProtection="1">
      <alignment horizontal="center" vertical="center"/>
    </xf>
    <xf numFmtId="0" fontId="13" fillId="15" borderId="27" xfId="0" applyFont="1" applyFill="1" applyBorder="1" applyAlignment="1" applyProtection="1">
      <alignment horizontal="center" vertical="center"/>
    </xf>
    <xf numFmtId="0" fontId="13" fillId="0" borderId="40" xfId="0" applyFont="1" applyBorder="1" applyAlignment="1" applyProtection="1">
      <alignment vertical="center"/>
    </xf>
    <xf numFmtId="0" fontId="13" fillId="15" borderId="40" xfId="0" applyFont="1" applyFill="1" applyBorder="1" applyAlignment="1" applyProtection="1">
      <alignment vertical="center"/>
    </xf>
    <xf numFmtId="0" fontId="16" fillId="0" borderId="40" xfId="0" applyFont="1" applyFill="1" applyBorder="1" applyAlignment="1" applyProtection="1">
      <alignment vertical="center" wrapText="1"/>
    </xf>
    <xf numFmtId="0" fontId="16" fillId="0" borderId="16" xfId="0" applyFont="1" applyFill="1" applyBorder="1" applyAlignment="1">
      <alignment vertical="center" wrapText="1"/>
    </xf>
    <xf numFmtId="0" fontId="31" fillId="15" borderId="27" xfId="0" applyFont="1" applyFill="1" applyBorder="1" applyAlignment="1" applyProtection="1">
      <alignment horizontal="center" vertical="center"/>
    </xf>
    <xf numFmtId="0" fontId="16" fillId="8" borderId="27" xfId="0" applyFont="1" applyFill="1" applyBorder="1" applyAlignment="1" applyProtection="1">
      <alignment horizontal="right" vertical="center"/>
    </xf>
    <xf numFmtId="4" fontId="0" fillId="0" borderId="1" xfId="0" applyNumberFormat="1" applyFill="1" applyBorder="1" applyAlignment="1" applyProtection="1">
      <alignment vertical="center"/>
    </xf>
    <xf numFmtId="0" fontId="16" fillId="9" borderId="27" xfId="0" applyFont="1" applyFill="1" applyBorder="1" applyAlignment="1" applyProtection="1">
      <alignment horizontal="right" vertical="center"/>
    </xf>
    <xf numFmtId="4" fontId="32" fillId="0" borderId="27" xfId="0" applyNumberFormat="1" applyFont="1" applyFill="1" applyBorder="1" applyAlignment="1" applyProtection="1">
      <alignment vertical="center"/>
    </xf>
    <xf numFmtId="4" fontId="0" fillId="0" borderId="13" xfId="0" applyNumberFormat="1" applyBorder="1" applyAlignment="1" applyProtection="1">
      <alignment vertical="center"/>
    </xf>
    <xf numFmtId="4" fontId="0" fillId="0" borderId="14" xfId="0" applyNumberFormat="1" applyBorder="1" applyAlignment="1" applyProtection="1">
      <alignment vertical="center"/>
    </xf>
    <xf numFmtId="4" fontId="32" fillId="0" borderId="17" xfId="0" applyNumberFormat="1" applyFont="1" applyFill="1" applyBorder="1" applyAlignment="1" applyProtection="1">
      <alignment vertical="center"/>
    </xf>
    <xf numFmtId="0" fontId="16" fillId="8" borderId="3" xfId="0" applyFont="1" applyFill="1" applyBorder="1" applyAlignment="1" applyProtection="1">
      <alignment horizontal="right" vertical="center"/>
    </xf>
    <xf numFmtId="0" fontId="16" fillId="9" borderId="3" xfId="0" applyFont="1" applyFill="1" applyBorder="1" applyAlignment="1" applyProtection="1">
      <alignment horizontal="right" vertical="center"/>
    </xf>
    <xf numFmtId="4" fontId="32" fillId="0" borderId="3" xfId="0" applyNumberFormat="1" applyFont="1" applyBorder="1" applyAlignment="1" applyProtection="1">
      <alignment vertical="center"/>
    </xf>
    <xf numFmtId="4" fontId="32" fillId="0" borderId="27" xfId="0" applyNumberFormat="1" applyFont="1" applyBorder="1" applyAlignment="1" applyProtection="1">
      <alignment vertical="center"/>
    </xf>
    <xf numFmtId="4" fontId="33" fillId="0" borderId="27" xfId="0" applyNumberFormat="1" applyFont="1" applyFill="1" applyBorder="1" applyAlignment="1" applyProtection="1">
      <alignment vertical="center"/>
    </xf>
    <xf numFmtId="0" fontId="38" fillId="0" borderId="0" xfId="0" applyFont="1"/>
    <xf numFmtId="0" fontId="39" fillId="0" borderId="0" xfId="0" applyFont="1"/>
    <xf numFmtId="0" fontId="26" fillId="0" borderId="0" xfId="0" applyFont="1"/>
    <xf numFmtId="0" fontId="40" fillId="0" borderId="0" xfId="0" applyFont="1"/>
    <xf numFmtId="0" fontId="0" fillId="10" borderId="52" xfId="0" applyFill="1" applyBorder="1" applyProtection="1"/>
    <xf numFmtId="0" fontId="15" fillId="0" borderId="0" xfId="0" applyFont="1"/>
    <xf numFmtId="0" fontId="36" fillId="0" borderId="0" xfId="0" applyFont="1" applyAlignment="1">
      <alignment vertical="top"/>
    </xf>
    <xf numFmtId="0" fontId="13" fillId="0" borderId="0" xfId="0" applyFont="1" applyAlignment="1">
      <alignment vertical="center"/>
    </xf>
    <xf numFmtId="0" fontId="15" fillId="0" borderId="0" xfId="0" applyFont="1" applyAlignment="1" applyProtection="1"/>
    <xf numFmtId="0" fontId="12" fillId="16" borderId="0" xfId="2" applyFill="1"/>
    <xf numFmtId="0" fontId="30" fillId="16" borderId="0" xfId="2" applyFont="1" applyFill="1"/>
    <xf numFmtId="0" fontId="12" fillId="16" borderId="0" xfId="2" applyFill="1"/>
    <xf numFmtId="0" fontId="11" fillId="16" borderId="0" xfId="2" applyFont="1" applyFill="1"/>
    <xf numFmtId="166" fontId="12" fillId="16" borderId="0" xfId="2" applyNumberFormat="1" applyFill="1"/>
    <xf numFmtId="167" fontId="12" fillId="16" borderId="0" xfId="2" applyNumberFormat="1" applyFont="1" applyFill="1" applyBorder="1" applyAlignment="1">
      <alignment horizontal="center"/>
    </xf>
    <xf numFmtId="0" fontId="12" fillId="16" borderId="0" xfId="2" applyFill="1" applyAlignment="1">
      <alignment horizontal="center"/>
    </xf>
    <xf numFmtId="0" fontId="11" fillId="16" borderId="36" xfId="2" applyFont="1" applyFill="1" applyBorder="1" applyAlignment="1">
      <alignment wrapText="1"/>
    </xf>
    <xf numFmtId="0" fontId="12" fillId="16" borderId="19" xfId="2" applyFont="1" applyFill="1" applyBorder="1" applyAlignment="1">
      <alignment horizontal="center" wrapText="1"/>
    </xf>
    <xf numFmtId="0" fontId="12" fillId="16" borderId="32" xfId="2" applyFont="1" applyFill="1" applyBorder="1" applyProtection="1">
      <protection locked="0"/>
    </xf>
    <xf numFmtId="9" fontId="12" fillId="16" borderId="1" xfId="2" applyNumberFormat="1" applyFill="1" applyBorder="1" applyAlignment="1" applyProtection="1">
      <alignment horizontal="center"/>
      <protection locked="0"/>
    </xf>
    <xf numFmtId="168" fontId="12" fillId="16" borderId="1" xfId="2" applyNumberFormat="1" applyFill="1" applyBorder="1" applyAlignment="1" applyProtection="1">
      <alignment horizontal="center"/>
      <protection locked="0"/>
    </xf>
    <xf numFmtId="0" fontId="12" fillId="16" borderId="32" xfId="2" applyFill="1" applyBorder="1" applyProtection="1">
      <protection locked="0"/>
    </xf>
    <xf numFmtId="0" fontId="12" fillId="16" borderId="33" xfId="2" applyFont="1" applyFill="1" applyBorder="1" applyProtection="1">
      <protection locked="0"/>
    </xf>
    <xf numFmtId="9" fontId="12" fillId="16" borderId="6" xfId="2" applyNumberFormat="1" applyFill="1" applyBorder="1" applyAlignment="1" applyProtection="1">
      <alignment horizontal="center"/>
      <protection locked="0"/>
    </xf>
    <xf numFmtId="168" fontId="12" fillId="16" borderId="6" xfId="2" applyNumberFormat="1" applyFill="1" applyBorder="1" applyAlignment="1" applyProtection="1">
      <alignment horizontal="center"/>
      <protection locked="0"/>
    </xf>
    <xf numFmtId="0" fontId="30" fillId="16" borderId="35" xfId="2" applyFont="1" applyFill="1" applyBorder="1"/>
    <xf numFmtId="0" fontId="12" fillId="16" borderId="36" xfId="2" applyFill="1" applyBorder="1" applyProtection="1">
      <protection locked="0"/>
    </xf>
    <xf numFmtId="165" fontId="12" fillId="16" borderId="36" xfId="2" applyNumberFormat="1" applyFill="1" applyBorder="1" applyProtection="1">
      <protection locked="0"/>
    </xf>
    <xf numFmtId="0" fontId="12" fillId="16" borderId="0" xfId="2" applyFont="1" applyFill="1"/>
    <xf numFmtId="165" fontId="12" fillId="16" borderId="0" xfId="2" applyNumberFormat="1" applyFill="1"/>
    <xf numFmtId="0" fontId="12" fillId="16" borderId="36" xfId="2" applyFill="1" applyBorder="1"/>
    <xf numFmtId="0" fontId="12" fillId="16" borderId="39" xfId="2" applyFill="1" applyBorder="1" applyProtection="1">
      <protection locked="0"/>
    </xf>
    <xf numFmtId="167" fontId="12" fillId="16" borderId="1" xfId="2" applyNumberFormat="1" applyFill="1" applyBorder="1" applyAlignment="1" applyProtection="1">
      <alignment horizontal="center"/>
      <protection locked="0"/>
    </xf>
    <xf numFmtId="0" fontId="11" fillId="16" borderId="39" xfId="2" applyFont="1" applyFill="1" applyBorder="1" applyProtection="1">
      <protection locked="0"/>
    </xf>
    <xf numFmtId="0" fontId="12" fillId="16" borderId="0" xfId="2" applyFill="1" applyAlignment="1"/>
    <xf numFmtId="167" fontId="12" fillId="16" borderId="36" xfId="2" applyNumberFormat="1" applyFill="1" applyBorder="1" applyAlignment="1">
      <alignment horizontal="center"/>
    </xf>
    <xf numFmtId="0" fontId="12" fillId="16" borderId="0" xfId="2" applyFill="1" applyAlignment="1">
      <alignment horizontal="left"/>
    </xf>
    <xf numFmtId="0" fontId="11" fillId="16" borderId="0" xfId="2" applyFont="1" applyFill="1" applyAlignment="1"/>
    <xf numFmtId="0" fontId="11" fillId="16" borderId="0" xfId="2" applyFont="1" applyFill="1" applyAlignment="1">
      <alignment horizontal="center"/>
    </xf>
    <xf numFmtId="9" fontId="10" fillId="16" borderId="1" xfId="2" applyNumberFormat="1" applyFont="1" applyFill="1" applyBorder="1" applyAlignment="1" applyProtection="1">
      <alignment horizontal="center"/>
      <protection locked="0"/>
    </xf>
    <xf numFmtId="167" fontId="10" fillId="16" borderId="1" xfId="2" applyNumberFormat="1" applyFont="1" applyFill="1" applyBorder="1" applyAlignment="1" applyProtection="1">
      <alignment horizontal="center"/>
      <protection locked="0"/>
    </xf>
    <xf numFmtId="0" fontId="9" fillId="0" borderId="44" xfId="2" applyFont="1" applyBorder="1"/>
    <xf numFmtId="0" fontId="44" fillId="12" borderId="58" xfId="2" applyFont="1" applyFill="1" applyBorder="1" applyAlignment="1">
      <alignment vertical="center"/>
    </xf>
    <xf numFmtId="0" fontId="44" fillId="12" borderId="58" xfId="2" applyFont="1" applyFill="1" applyBorder="1" applyAlignment="1"/>
    <xf numFmtId="164" fontId="12" fillId="16" borderId="0" xfId="2" applyNumberFormat="1" applyFill="1" applyBorder="1" applyAlignment="1">
      <alignment horizontal="center"/>
    </xf>
    <xf numFmtId="164" fontId="30" fillId="16" borderId="0" xfId="2" applyNumberFormat="1" applyFont="1" applyFill="1" applyBorder="1" applyAlignment="1">
      <alignment horizontal="center"/>
    </xf>
    <xf numFmtId="0" fontId="9" fillId="16" borderId="0" xfId="2" applyFont="1" applyFill="1" applyAlignment="1">
      <alignment horizontal="center"/>
    </xf>
    <xf numFmtId="0" fontId="12" fillId="16" borderId="0" xfId="2" applyFill="1"/>
    <xf numFmtId="0" fontId="45" fillId="15" borderId="60" xfId="2" applyFont="1" applyFill="1" applyBorder="1" applyAlignment="1">
      <alignment vertical="center"/>
    </xf>
    <xf numFmtId="0" fontId="45" fillId="15" borderId="61" xfId="2" applyFont="1" applyFill="1" applyBorder="1" applyAlignment="1"/>
    <xf numFmtId="0" fontId="46" fillId="15" borderId="62" xfId="2" applyFont="1" applyFill="1" applyBorder="1" applyAlignment="1">
      <alignment horizontal="center"/>
    </xf>
    <xf numFmtId="0" fontId="47" fillId="15" borderId="46" xfId="2" applyFont="1" applyFill="1" applyBorder="1" applyAlignment="1">
      <alignment horizontal="center"/>
    </xf>
    <xf numFmtId="0" fontId="47" fillId="15" borderId="19" xfId="2" applyFont="1" applyFill="1" applyBorder="1" applyAlignment="1">
      <alignment horizontal="center"/>
    </xf>
    <xf numFmtId="0" fontId="47" fillId="15" borderId="29" xfId="2" applyFont="1" applyFill="1" applyBorder="1" applyAlignment="1">
      <alignment horizontal="center"/>
    </xf>
    <xf numFmtId="0" fontId="46" fillId="16" borderId="0" xfId="2" applyFont="1" applyFill="1" applyAlignment="1">
      <alignment horizontal="center"/>
    </xf>
    <xf numFmtId="164" fontId="46" fillId="17" borderId="32" xfId="2" applyNumberFormat="1" applyFont="1" applyFill="1" applyBorder="1" applyAlignment="1">
      <alignment horizontal="center"/>
    </xf>
    <xf numFmtId="164" fontId="46" fillId="17" borderId="1" xfId="2" applyNumberFormat="1" applyFont="1" applyFill="1" applyBorder="1" applyAlignment="1">
      <alignment horizontal="center"/>
    </xf>
    <xf numFmtId="164" fontId="47" fillId="17" borderId="31" xfId="2" applyNumberFormat="1" applyFont="1" applyFill="1" applyBorder="1" applyAlignment="1">
      <alignment horizontal="center"/>
    </xf>
    <xf numFmtId="164" fontId="46" fillId="16" borderId="30" xfId="2" applyNumberFormat="1" applyFont="1" applyFill="1" applyBorder="1" applyAlignment="1" applyProtection="1">
      <alignment horizontal="center"/>
      <protection locked="0"/>
    </xf>
    <xf numFmtId="164" fontId="46" fillId="16" borderId="8" xfId="2" applyNumberFormat="1" applyFont="1" applyFill="1" applyBorder="1" applyAlignment="1" applyProtection="1">
      <alignment horizontal="center"/>
      <protection locked="0"/>
    </xf>
    <xf numFmtId="0" fontId="47" fillId="16" borderId="0" xfId="2" applyFont="1" applyFill="1" applyAlignment="1">
      <alignment horizontal="center"/>
    </xf>
    <xf numFmtId="164" fontId="46" fillId="16" borderId="35" xfId="2" applyNumberFormat="1" applyFont="1" applyFill="1" applyBorder="1" applyAlignment="1" applyProtection="1">
      <alignment horizontal="center"/>
      <protection locked="0"/>
    </xf>
    <xf numFmtId="164" fontId="46" fillId="16" borderId="21" xfId="2" applyNumberFormat="1" applyFont="1" applyFill="1" applyBorder="1" applyAlignment="1" applyProtection="1">
      <alignment horizontal="center"/>
      <protection locked="0"/>
    </xf>
    <xf numFmtId="164" fontId="47" fillId="17" borderId="45" xfId="2" applyNumberFormat="1" applyFont="1" applyFill="1" applyBorder="1" applyAlignment="1">
      <alignment horizontal="center"/>
    </xf>
    <xf numFmtId="0" fontId="46" fillId="16" borderId="0" xfId="2" applyFont="1" applyFill="1"/>
    <xf numFmtId="164" fontId="47" fillId="17" borderId="59" xfId="2" applyNumberFormat="1" applyFont="1" applyFill="1" applyBorder="1" applyAlignment="1">
      <alignment horizontal="center"/>
    </xf>
    <xf numFmtId="0" fontId="8" fillId="16" borderId="29" xfId="2" applyFont="1" applyFill="1" applyBorder="1" applyAlignment="1">
      <alignment horizontal="center" wrapText="1"/>
    </xf>
    <xf numFmtId="0" fontId="8" fillId="16" borderId="0" xfId="2" applyFont="1" applyFill="1"/>
    <xf numFmtId="0" fontId="12" fillId="16" borderId="0" xfId="2" applyFill="1"/>
    <xf numFmtId="0" fontId="7" fillId="16" borderId="0" xfId="2" applyFont="1" applyFill="1"/>
    <xf numFmtId="0" fontId="48" fillId="16" borderId="0" xfId="0" applyFont="1" applyFill="1"/>
    <xf numFmtId="0" fontId="6" fillId="16" borderId="0" xfId="2" applyFont="1" applyFill="1" applyProtection="1">
      <protection locked="0"/>
    </xf>
    <xf numFmtId="0" fontId="12" fillId="16" borderId="0" xfId="2" applyFill="1" applyProtection="1">
      <protection locked="0"/>
    </xf>
    <xf numFmtId="0" fontId="12" fillId="16" borderId="0" xfId="2" applyFill="1"/>
    <xf numFmtId="164" fontId="12" fillId="11" borderId="21" xfId="2" applyNumberFormat="1" applyFill="1" applyBorder="1" applyAlignment="1">
      <alignment horizontal="center"/>
    </xf>
    <xf numFmtId="164" fontId="30" fillId="11" borderId="64" xfId="2" applyNumberFormat="1" applyFont="1" applyFill="1" applyBorder="1" applyAlignment="1">
      <alignment horizontal="center"/>
    </xf>
    <xf numFmtId="167" fontId="10" fillId="16" borderId="6" xfId="2" applyNumberFormat="1" applyFont="1" applyFill="1" applyBorder="1" applyAlignment="1" applyProtection="1">
      <alignment horizontal="center"/>
      <protection locked="0"/>
    </xf>
    <xf numFmtId="0" fontId="4" fillId="16" borderId="0" xfId="2" applyFont="1" applyFill="1"/>
    <xf numFmtId="0" fontId="4" fillId="16" borderId="39" xfId="2" applyFont="1" applyFill="1" applyBorder="1" applyProtection="1">
      <protection locked="0"/>
    </xf>
    <xf numFmtId="0" fontId="4" fillId="16" borderId="33" xfId="2" applyFont="1" applyFill="1" applyBorder="1" applyProtection="1">
      <protection locked="0"/>
    </xf>
    <xf numFmtId="0" fontId="12" fillId="16" borderId="0" xfId="2" applyFill="1"/>
    <xf numFmtId="0" fontId="12" fillId="16" borderId="0" xfId="2" applyFill="1" applyBorder="1"/>
    <xf numFmtId="0" fontId="5" fillId="16" borderId="0" xfId="2" applyFont="1" applyFill="1" applyAlignment="1"/>
    <xf numFmtId="0" fontId="16" fillId="0" borderId="0" xfId="3"/>
    <xf numFmtId="0" fontId="24" fillId="0" borderId="0" xfId="3" applyFont="1" applyBorder="1" applyAlignment="1">
      <alignment horizontal="left"/>
    </xf>
    <xf numFmtId="0" fontId="16" fillId="0" borderId="0" xfId="3" applyAlignment="1">
      <alignment horizontal="left"/>
    </xf>
    <xf numFmtId="0" fontId="24" fillId="0" borderId="0" xfId="3" applyFont="1" applyBorder="1" applyAlignment="1"/>
    <xf numFmtId="0" fontId="19" fillId="0" borderId="0" xfId="3" applyFont="1" applyAlignment="1">
      <alignment horizontal="left"/>
    </xf>
    <xf numFmtId="0" fontId="24" fillId="0" borderId="0" xfId="3" applyFont="1" applyAlignment="1">
      <alignment horizontal="left"/>
    </xf>
    <xf numFmtId="0" fontId="27" fillId="0" borderId="0" xfId="3" applyFont="1" applyAlignment="1">
      <alignment horizontal="left"/>
    </xf>
    <xf numFmtId="0" fontId="16" fillId="0" borderId="0" xfId="3" applyFont="1"/>
    <xf numFmtId="0" fontId="16" fillId="0" borderId="0" xfId="3" applyFont="1" applyProtection="1"/>
    <xf numFmtId="0" fontId="13" fillId="2" borderId="6" xfId="3" applyFont="1" applyFill="1" applyBorder="1"/>
    <xf numFmtId="0" fontId="14" fillId="8" borderId="1" xfId="3" applyFont="1" applyFill="1" applyBorder="1" applyAlignment="1">
      <alignment horizontal="left"/>
    </xf>
    <xf numFmtId="0" fontId="16" fillId="0" borderId="1" xfId="3" applyFont="1" applyBorder="1" applyAlignment="1">
      <alignment horizontal="left" wrapText="1"/>
    </xf>
    <xf numFmtId="0" fontId="16" fillId="0" borderId="12" xfId="3" applyFont="1" applyBorder="1" applyAlignment="1">
      <alignment horizontal="left" vertical="center"/>
    </xf>
    <xf numFmtId="0" fontId="14" fillId="9" borderId="8" xfId="3" applyFont="1" applyFill="1" applyBorder="1" applyAlignment="1">
      <alignment horizontal="left"/>
    </xf>
    <xf numFmtId="0" fontId="16" fillId="0" borderId="8" xfId="3" applyFont="1" applyBorder="1" applyAlignment="1">
      <alignment horizontal="left"/>
    </xf>
    <xf numFmtId="0" fontId="16" fillId="3" borderId="1" xfId="3" applyFill="1" applyBorder="1" applyAlignment="1">
      <alignment horizontal="left" vertical="center"/>
    </xf>
    <xf numFmtId="0" fontId="16" fillId="0" borderId="1" xfId="3" applyBorder="1" applyAlignment="1">
      <alignment horizontal="left" vertical="center" wrapText="1"/>
    </xf>
    <xf numFmtId="0" fontId="16" fillId="0" borderId="1" xfId="3" applyBorder="1" applyAlignment="1">
      <alignment horizontal="left" vertical="center"/>
    </xf>
    <xf numFmtId="0" fontId="16" fillId="0" borderId="0" xfId="3" applyAlignment="1">
      <alignment horizontal="left" vertical="center"/>
    </xf>
    <xf numFmtId="0" fontId="16" fillId="4" borderId="1" xfId="3" applyFill="1" applyBorder="1" applyAlignment="1">
      <alignment horizontal="left" vertical="center"/>
    </xf>
    <xf numFmtId="0" fontId="16" fillId="5" borderId="1" xfId="3" applyFill="1" applyBorder="1" applyAlignment="1">
      <alignment horizontal="left" vertical="center"/>
    </xf>
    <xf numFmtId="0" fontId="16" fillId="6" borderId="6" xfId="3" applyFill="1" applyBorder="1" applyAlignment="1">
      <alignment horizontal="left" vertical="center"/>
    </xf>
    <xf numFmtId="0" fontId="16" fillId="0" borderId="6" xfId="3" applyBorder="1" applyAlignment="1">
      <alignment horizontal="left" vertical="center" wrapText="1"/>
    </xf>
    <xf numFmtId="0" fontId="16" fillId="0" borderId="6" xfId="3" applyBorder="1" applyAlignment="1">
      <alignment horizontal="left" vertical="center"/>
    </xf>
    <xf numFmtId="0" fontId="16" fillId="0" borderId="0" xfId="3" applyAlignment="1">
      <alignment horizontal="left" vertical="center" wrapText="1"/>
    </xf>
    <xf numFmtId="0" fontId="16" fillId="0" borderId="0" xfId="3" applyFill="1" applyBorder="1" applyAlignment="1">
      <alignment vertical="center"/>
    </xf>
    <xf numFmtId="0" fontId="15" fillId="0" borderId="0" xfId="3" applyFont="1"/>
    <xf numFmtId="0" fontId="3" fillId="16" borderId="0" xfId="2" applyFont="1" applyFill="1" applyAlignment="1">
      <alignment horizontal="left"/>
    </xf>
    <xf numFmtId="0" fontId="16" fillId="0" borderId="1" xfId="3" applyBorder="1" applyProtection="1"/>
    <xf numFmtId="0" fontId="10" fillId="16" borderId="40" xfId="2" applyFont="1" applyFill="1" applyBorder="1" applyAlignment="1" applyProtection="1">
      <protection locked="0"/>
    </xf>
    <xf numFmtId="0" fontId="12" fillId="16" borderId="5" xfId="2" applyFill="1" applyBorder="1" applyAlignment="1" applyProtection="1">
      <protection locked="0"/>
    </xf>
    <xf numFmtId="0" fontId="12" fillId="16" borderId="3" xfId="2" applyFill="1" applyBorder="1" applyAlignment="1" applyProtection="1">
      <protection locked="0"/>
    </xf>
    <xf numFmtId="0" fontId="12" fillId="16" borderId="40" xfId="2" applyFill="1" applyBorder="1" applyAlignment="1" applyProtection="1">
      <alignment horizontal="center"/>
      <protection locked="0"/>
    </xf>
    <xf numFmtId="0" fontId="12" fillId="16" borderId="3" xfId="2" applyFill="1" applyBorder="1" applyAlignment="1" applyProtection="1">
      <alignment horizontal="center"/>
      <protection locked="0"/>
    </xf>
    <xf numFmtId="0" fontId="12" fillId="16" borderId="16" xfId="2" applyFill="1" applyBorder="1" applyAlignment="1" applyProtection="1">
      <alignment horizontal="center"/>
      <protection locked="0"/>
    </xf>
    <xf numFmtId="0" fontId="12" fillId="16" borderId="10" xfId="2" applyFill="1" applyBorder="1" applyAlignment="1" applyProtection="1">
      <alignment horizontal="center"/>
      <protection locked="0"/>
    </xf>
    <xf numFmtId="0" fontId="47" fillId="16" borderId="0" xfId="2" applyFont="1" applyFill="1" applyBorder="1" applyAlignment="1">
      <alignment horizontal="right"/>
    </xf>
    <xf numFmtId="0" fontId="11" fillId="14" borderId="42" xfId="2" applyFont="1" applyFill="1" applyBorder="1"/>
    <xf numFmtId="0" fontId="12" fillId="14" borderId="23" xfId="2" applyFill="1" applyBorder="1"/>
    <xf numFmtId="0" fontId="12" fillId="14" borderId="18" xfId="2" applyFill="1" applyBorder="1"/>
    <xf numFmtId="0" fontId="11" fillId="14" borderId="36" xfId="2" applyFont="1" applyFill="1" applyBorder="1" applyAlignment="1">
      <alignment horizontal="center"/>
    </xf>
    <xf numFmtId="0" fontId="12" fillId="14" borderId="36" xfId="2" applyFill="1" applyBorder="1" applyAlignment="1">
      <alignment horizontal="center"/>
    </xf>
    <xf numFmtId="0" fontId="12" fillId="16" borderId="40" xfId="2" applyFill="1" applyBorder="1" applyAlignment="1" applyProtection="1">
      <protection locked="0"/>
    </xf>
    <xf numFmtId="165" fontId="12" fillId="16" borderId="49" xfId="2" applyNumberFormat="1" applyFill="1" applyBorder="1" applyProtection="1">
      <protection locked="0"/>
    </xf>
    <xf numFmtId="165" fontId="12" fillId="16" borderId="50" xfId="2" applyNumberFormat="1" applyFill="1" applyBorder="1" applyProtection="1">
      <protection locked="0"/>
    </xf>
    <xf numFmtId="165" fontId="12" fillId="16" borderId="51" xfId="2" applyNumberFormat="1" applyFill="1" applyBorder="1" applyProtection="1">
      <protection locked="0"/>
    </xf>
    <xf numFmtId="0" fontId="12" fillId="16" borderId="22" xfId="2" applyFont="1" applyFill="1" applyBorder="1" applyAlignment="1">
      <alignment wrapText="1"/>
    </xf>
    <xf numFmtId="0" fontId="12" fillId="16" borderId="23" xfId="2" applyFont="1" applyFill="1" applyBorder="1" applyAlignment="1">
      <alignment wrapText="1"/>
    </xf>
    <xf numFmtId="0" fontId="12" fillId="16" borderId="18" xfId="2" applyFont="1" applyFill="1" applyBorder="1" applyAlignment="1">
      <alignment wrapText="1"/>
    </xf>
    <xf numFmtId="0" fontId="12" fillId="16" borderId="28" xfId="2" applyFill="1" applyBorder="1" applyAlignment="1"/>
    <xf numFmtId="0" fontId="12" fillId="16" borderId="30" xfId="2" applyFill="1" applyBorder="1" applyAlignment="1"/>
    <xf numFmtId="0" fontId="12" fillId="16" borderId="22" xfId="2" applyFont="1" applyFill="1" applyBorder="1" applyAlignment="1">
      <alignment horizontal="center" vertical="center" wrapText="1"/>
    </xf>
    <xf numFmtId="0" fontId="12" fillId="16" borderId="18" xfId="2" applyFont="1" applyFill="1" applyBorder="1" applyAlignment="1">
      <alignment horizontal="center" vertical="center" wrapText="1"/>
    </xf>
    <xf numFmtId="0" fontId="12" fillId="16" borderId="37" xfId="2" applyFill="1" applyBorder="1" applyAlignment="1"/>
    <xf numFmtId="0" fontId="12" fillId="16" borderId="38" xfId="2" applyFill="1" applyBorder="1" applyAlignment="1"/>
    <xf numFmtId="0" fontId="12" fillId="16" borderId="22" xfId="2" applyFont="1" applyFill="1" applyBorder="1" applyAlignment="1">
      <alignment horizontal="center" wrapText="1"/>
    </xf>
    <xf numFmtId="0" fontId="12" fillId="16" borderId="23" xfId="2" applyFont="1" applyFill="1" applyBorder="1" applyAlignment="1">
      <alignment horizontal="center" wrapText="1"/>
    </xf>
    <xf numFmtId="0" fontId="12" fillId="16" borderId="18" xfId="2" applyFont="1" applyFill="1" applyBorder="1" applyAlignment="1">
      <alignment horizontal="center" wrapText="1"/>
    </xf>
    <xf numFmtId="0" fontId="2" fillId="14" borderId="0" xfId="2" applyFont="1" applyFill="1" applyBorder="1" applyAlignment="1"/>
    <xf numFmtId="0" fontId="11" fillId="14" borderId="0" xfId="2" applyFont="1" applyFill="1" applyBorder="1" applyAlignment="1"/>
    <xf numFmtId="0" fontId="11" fillId="14" borderId="63" xfId="2" applyFont="1" applyFill="1" applyBorder="1" applyAlignment="1"/>
    <xf numFmtId="0" fontId="10" fillId="16" borderId="22" xfId="2" applyFont="1" applyFill="1" applyBorder="1" applyAlignment="1">
      <alignment horizontal="center" wrapText="1"/>
    </xf>
    <xf numFmtId="0" fontId="30" fillId="12" borderId="40" xfId="2" applyFont="1" applyFill="1" applyBorder="1" applyAlignment="1"/>
    <xf numFmtId="0" fontId="30" fillId="12" borderId="5" xfId="2" applyFont="1" applyFill="1" applyBorder="1" applyAlignment="1"/>
    <xf numFmtId="0" fontId="30" fillId="12" borderId="3" xfId="2" applyFont="1" applyFill="1" applyBorder="1" applyAlignment="1"/>
    <xf numFmtId="0" fontId="30" fillId="12" borderId="40" xfId="2" applyFont="1" applyFill="1" applyBorder="1" applyAlignment="1">
      <alignment horizontal="center"/>
    </xf>
    <xf numFmtId="0" fontId="30" fillId="12" borderId="3" xfId="2" applyFont="1" applyFill="1" applyBorder="1" applyAlignment="1">
      <alignment horizontal="center"/>
    </xf>
    <xf numFmtId="0" fontId="17" fillId="0" borderId="24" xfId="0" applyFont="1" applyBorder="1" applyProtection="1"/>
    <xf numFmtId="4" fontId="16" fillId="13" borderId="54" xfId="0" applyNumberFormat="1" applyFont="1" applyFill="1" applyBorder="1" applyAlignment="1" applyProtection="1">
      <alignment horizontal="center" vertical="center" wrapText="1"/>
    </xf>
    <xf numFmtId="4" fontId="16" fillId="13" borderId="55" xfId="0" applyNumberFormat="1" applyFont="1" applyFill="1" applyBorder="1" applyAlignment="1" applyProtection="1">
      <alignment horizontal="center" vertical="center" wrapText="1"/>
    </xf>
    <xf numFmtId="4" fontId="16" fillId="13" borderId="56" xfId="0" applyNumberFormat="1" applyFont="1" applyFill="1" applyBorder="1" applyAlignment="1" applyProtection="1">
      <alignment horizontal="center" vertical="center" wrapText="1"/>
    </xf>
    <xf numFmtId="0" fontId="15" fillId="0" borderId="0" xfId="0" applyFont="1" applyProtection="1"/>
    <xf numFmtId="0" fontId="16" fillId="0" borderId="26"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4" xfId="0" applyFont="1" applyBorder="1" applyAlignment="1" applyProtection="1">
      <alignment horizontal="center" vertical="center"/>
    </xf>
    <xf numFmtId="0" fontId="22"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13" fillId="0" borderId="26" xfId="0" applyFont="1" applyBorder="1" applyAlignment="1" applyProtection="1">
      <alignment horizontal="center" vertical="center"/>
    </xf>
    <xf numFmtId="4" fontId="16" fillId="13" borderId="16" xfId="0" applyNumberFormat="1" applyFont="1" applyFill="1" applyBorder="1" applyAlignment="1" applyProtection="1">
      <alignment horizontal="center" vertical="center" wrapText="1"/>
    </xf>
    <xf numFmtId="4" fontId="16" fillId="13" borderId="41" xfId="0" applyNumberFormat="1" applyFont="1" applyFill="1" applyBorder="1" applyAlignment="1" applyProtection="1">
      <alignment horizontal="center" vertical="center" wrapText="1"/>
    </xf>
    <xf numFmtId="4" fontId="16" fillId="13" borderId="57" xfId="0" applyNumberFormat="1" applyFont="1" applyFill="1" applyBorder="1" applyAlignment="1" applyProtection="1">
      <alignment horizontal="center" vertical="center" wrapText="1"/>
    </xf>
    <xf numFmtId="0" fontId="16" fillId="10" borderId="25" xfId="0" applyFont="1" applyFill="1" applyBorder="1" applyAlignment="1" applyProtection="1">
      <alignment vertical="center" wrapText="1"/>
    </xf>
    <xf numFmtId="0" fontId="16" fillId="10" borderId="0" xfId="0" applyFont="1" applyFill="1" applyBorder="1" applyAlignment="1" applyProtection="1">
      <alignment vertical="center" wrapText="1"/>
    </xf>
    <xf numFmtId="0" fontId="16" fillId="10" borderId="48" xfId="0" applyFont="1" applyFill="1" applyBorder="1" applyAlignment="1" applyProtection="1">
      <alignment vertical="center" wrapText="1"/>
    </xf>
    <xf numFmtId="4" fontId="16" fillId="13" borderId="40" xfId="0" applyNumberFormat="1" applyFont="1" applyFill="1" applyBorder="1" applyAlignment="1" applyProtection="1">
      <alignment horizontal="center" vertical="center" wrapText="1"/>
    </xf>
    <xf numFmtId="4" fontId="16" fillId="13" borderId="5" xfId="0" applyNumberFormat="1" applyFont="1" applyFill="1" applyBorder="1" applyAlignment="1" applyProtection="1">
      <alignment horizontal="center" vertical="center" wrapText="1"/>
    </xf>
    <xf numFmtId="4" fontId="16" fillId="13" borderId="4" xfId="0" applyNumberFormat="1" applyFont="1" applyFill="1" applyBorder="1" applyAlignment="1" applyProtection="1">
      <alignment horizontal="center" vertical="center" wrapText="1"/>
    </xf>
    <xf numFmtId="0" fontId="17" fillId="10" borderId="23" xfId="0" applyFont="1" applyFill="1" applyBorder="1" applyProtection="1"/>
    <xf numFmtId="0" fontId="17" fillId="0" borderId="24" xfId="0" applyFont="1" applyFill="1" applyBorder="1" applyProtection="1"/>
    <xf numFmtId="0" fontId="16" fillId="0" borderId="0" xfId="0" applyFont="1" applyProtection="1"/>
    <xf numFmtId="0" fontId="13" fillId="0" borderId="0" xfId="0" applyFont="1" applyAlignment="1" applyProtection="1">
      <alignment vertical="center" wrapText="1"/>
    </xf>
    <xf numFmtId="0" fontId="18" fillId="0" borderId="0" xfId="0" applyFont="1" applyAlignment="1">
      <alignment vertical="center" wrapText="1"/>
    </xf>
    <xf numFmtId="0" fontId="13" fillId="0" borderId="0" xfId="0" applyFont="1" applyAlignment="1">
      <alignment vertical="center"/>
    </xf>
    <xf numFmtId="0" fontId="18" fillId="0" borderId="0" xfId="0" applyFont="1" applyAlignment="1">
      <alignment wrapText="1"/>
    </xf>
    <xf numFmtId="0" fontId="16" fillId="0" borderId="0" xfId="0" applyFont="1" applyAlignment="1" applyProtection="1">
      <alignment wrapText="1"/>
    </xf>
    <xf numFmtId="0" fontId="16" fillId="0" borderId="25"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25" xfId="0" applyFont="1" applyFill="1" applyBorder="1" applyAlignment="1" applyProtection="1">
      <alignment vertical="center"/>
    </xf>
    <xf numFmtId="0" fontId="16" fillId="0" borderId="0" xfId="0" applyFont="1" applyFill="1" applyBorder="1" applyAlignment="1" applyProtection="1">
      <alignment vertical="center"/>
    </xf>
    <xf numFmtId="0" fontId="13" fillId="0" borderId="25" xfId="0" applyFont="1" applyBorder="1" applyAlignment="1" applyProtection="1">
      <alignment vertical="center" wrapText="1"/>
    </xf>
    <xf numFmtId="0" fontId="13" fillId="0" borderId="0" xfId="0" applyFont="1" applyBorder="1" applyAlignment="1" applyProtection="1">
      <alignment vertical="center" wrapText="1"/>
    </xf>
    <xf numFmtId="0" fontId="15" fillId="0" borderId="0" xfId="0" applyFont="1" applyAlignment="1" applyProtection="1"/>
    <xf numFmtId="0" fontId="13" fillId="2" borderId="16" xfId="3" applyFont="1" applyFill="1" applyBorder="1" applyAlignment="1">
      <alignment horizontal="left"/>
    </xf>
    <xf numFmtId="0" fontId="13" fillId="2" borderId="10" xfId="3" applyFont="1" applyFill="1" applyBorder="1" applyAlignment="1">
      <alignment horizontal="left"/>
    </xf>
    <xf numFmtId="0" fontId="14" fillId="0" borderId="11" xfId="3" applyFont="1" applyBorder="1" applyAlignment="1">
      <alignment horizontal="left"/>
    </xf>
    <xf numFmtId="0" fontId="14" fillId="0" borderId="24" xfId="3" applyFont="1" applyBorder="1" applyAlignment="1">
      <alignment horizontal="left"/>
    </xf>
    <xf numFmtId="0" fontId="14" fillId="0" borderId="12" xfId="3" applyFont="1" applyBorder="1" applyAlignment="1">
      <alignment horizontal="left"/>
    </xf>
    <xf numFmtId="0" fontId="28" fillId="0" borderId="25" xfId="3" applyFont="1" applyBorder="1" applyAlignment="1">
      <alignment horizontal="left" vertical="center" wrapText="1"/>
    </xf>
    <xf numFmtId="0" fontId="16" fillId="0" borderId="0" xfId="3" applyAlignment="1">
      <alignment horizontal="left" vertical="center" wrapText="1"/>
    </xf>
    <xf numFmtId="0" fontId="14" fillId="0" borderId="22" xfId="3" applyFont="1" applyBorder="1" applyAlignment="1">
      <alignment horizontal="left" vertical="center" wrapText="1"/>
    </xf>
    <xf numFmtId="0" fontId="14" fillId="0" borderId="23" xfId="3" applyFont="1" applyBorder="1" applyAlignment="1">
      <alignment horizontal="left" vertical="center" wrapText="1"/>
    </xf>
    <xf numFmtId="0" fontId="14" fillId="0" borderId="18" xfId="3" applyFont="1" applyBorder="1" applyAlignment="1">
      <alignment horizontal="left" vertical="center" wrapText="1"/>
    </xf>
    <xf numFmtId="0" fontId="16" fillId="7" borderId="13" xfId="3" applyFill="1" applyBorder="1" applyAlignment="1">
      <alignment horizontal="center" vertical="center"/>
    </xf>
    <xf numFmtId="0" fontId="16" fillId="7" borderId="20" xfId="3" applyFill="1" applyBorder="1" applyAlignment="1">
      <alignment horizontal="center" vertical="center"/>
    </xf>
    <xf numFmtId="0" fontId="16" fillId="7" borderId="21" xfId="3" applyFill="1" applyBorder="1" applyAlignment="1">
      <alignment horizontal="center" vertical="center"/>
    </xf>
  </cellXfs>
  <cellStyles count="4">
    <cellStyle name="Hyperlink" xfId="1" builtinId="8"/>
    <cellStyle name="Standard" xfId="0" builtinId="0"/>
    <cellStyle name="Standard 2" xfId="2"/>
    <cellStyle name="Standard 3" xfId="3"/>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247650</xdr:colOff>
      <xdr:row>20</xdr:row>
      <xdr:rowOff>161924</xdr:rowOff>
    </xdr:from>
    <xdr:to>
      <xdr:col>8</xdr:col>
      <xdr:colOff>504825</xdr:colOff>
      <xdr:row>21</xdr:row>
      <xdr:rowOff>142874</xdr:rowOff>
    </xdr:to>
    <xdr:sp macro="" textlink="">
      <xdr:nvSpPr>
        <xdr:cNvPr id="4" name="Pfeil nach rechts 3"/>
        <xdr:cNvSpPr/>
      </xdr:nvSpPr>
      <xdr:spPr>
        <a:xfrm flipV="1">
          <a:off x="6534150" y="2543174"/>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247650</xdr:colOff>
      <xdr:row>19</xdr:row>
      <xdr:rowOff>161924</xdr:rowOff>
    </xdr:from>
    <xdr:to>
      <xdr:col>8</xdr:col>
      <xdr:colOff>504825</xdr:colOff>
      <xdr:row>20</xdr:row>
      <xdr:rowOff>142874</xdr:rowOff>
    </xdr:to>
    <xdr:sp macro="" textlink="">
      <xdr:nvSpPr>
        <xdr:cNvPr id="5" name="Pfeil nach rechts 4"/>
        <xdr:cNvSpPr/>
      </xdr:nvSpPr>
      <xdr:spPr>
        <a:xfrm flipV="1">
          <a:off x="6534150" y="2381249"/>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34</xdr:row>
      <xdr:rowOff>9525</xdr:rowOff>
    </xdr:from>
    <xdr:to>
      <xdr:col>8</xdr:col>
      <xdr:colOff>561975</xdr:colOff>
      <xdr:row>34</xdr:row>
      <xdr:rowOff>152400</xdr:rowOff>
    </xdr:to>
    <xdr:sp macro="" textlink="">
      <xdr:nvSpPr>
        <xdr:cNvPr id="8" name="Pfeil nach rechts 7"/>
        <xdr:cNvSpPr/>
      </xdr:nvSpPr>
      <xdr:spPr>
        <a:xfrm flipV="1">
          <a:off x="6591300" y="447675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304800</xdr:colOff>
      <xdr:row>35</xdr:row>
      <xdr:rowOff>9525</xdr:rowOff>
    </xdr:from>
    <xdr:to>
      <xdr:col>8</xdr:col>
      <xdr:colOff>561975</xdr:colOff>
      <xdr:row>35</xdr:row>
      <xdr:rowOff>152400</xdr:rowOff>
    </xdr:to>
    <xdr:sp macro="" textlink="">
      <xdr:nvSpPr>
        <xdr:cNvPr id="9" name="Pfeil nach rechts 8"/>
        <xdr:cNvSpPr/>
      </xdr:nvSpPr>
      <xdr:spPr>
        <a:xfrm flipV="1">
          <a:off x="6591300" y="46386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333375</xdr:colOff>
      <xdr:row>46</xdr:row>
      <xdr:rowOff>9525</xdr:rowOff>
    </xdr:from>
    <xdr:to>
      <xdr:col>8</xdr:col>
      <xdr:colOff>590550</xdr:colOff>
      <xdr:row>46</xdr:row>
      <xdr:rowOff>152400</xdr:rowOff>
    </xdr:to>
    <xdr:sp macro="" textlink="">
      <xdr:nvSpPr>
        <xdr:cNvPr id="14" name="Pfeil nach rechts 13"/>
        <xdr:cNvSpPr/>
      </xdr:nvSpPr>
      <xdr:spPr>
        <a:xfrm flipV="1">
          <a:off x="6619875" y="6553200"/>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342900</xdr:colOff>
      <xdr:row>47</xdr:row>
      <xdr:rowOff>28575</xdr:rowOff>
    </xdr:from>
    <xdr:to>
      <xdr:col>8</xdr:col>
      <xdr:colOff>600075</xdr:colOff>
      <xdr:row>48</xdr:row>
      <xdr:rowOff>9525</xdr:rowOff>
    </xdr:to>
    <xdr:sp macro="" textlink="">
      <xdr:nvSpPr>
        <xdr:cNvPr id="15" name="Pfeil nach rechts 14"/>
        <xdr:cNvSpPr/>
      </xdr:nvSpPr>
      <xdr:spPr>
        <a:xfrm flipV="1">
          <a:off x="6629400" y="6734175"/>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rtal.wko.at/wk/format_detail.wk?angid=1&amp;stid=675660&amp;dstid=686" TargetMode="External"/><Relationship Id="rId1" Type="http://schemas.openxmlformats.org/officeDocument/2006/relationships/hyperlink" Target="http://www.boku.ac.at/kollektivvertrag.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5"/>
  <sheetViews>
    <sheetView tabSelected="1" showWhiteSpace="0" zoomScaleNormal="100" zoomScaleSheetLayoutView="100" workbookViewId="0">
      <selection activeCell="B24" sqref="B24:F24"/>
    </sheetView>
  </sheetViews>
  <sheetFormatPr baseColWidth="10" defaultColWidth="9.140625" defaultRowHeight="15" x14ac:dyDescent="0.25"/>
  <cols>
    <col min="1" max="1" width="40.5703125" style="49" customWidth="1"/>
    <col min="2" max="3" width="30.7109375" style="49" customWidth="1"/>
    <col min="4" max="5" width="15.7109375" style="49" customWidth="1"/>
    <col min="6" max="6" width="26.42578125" style="49" customWidth="1"/>
    <col min="7" max="9" width="15.7109375" style="49" customWidth="1"/>
    <col min="10" max="10" width="2" style="163" customWidth="1"/>
    <col min="11" max="11" width="8.85546875" style="163" hidden="1" customWidth="1"/>
    <col min="12" max="19" width="9.140625" style="163"/>
    <col min="20" max="26" width="9.140625" style="222"/>
    <col min="27" max="254" width="9.140625" style="49"/>
    <col min="255" max="255" width="25.85546875" style="49" bestFit="1" customWidth="1"/>
    <col min="256" max="256" width="18.140625" style="49" customWidth="1"/>
    <col min="257" max="260" width="8.7109375" style="49" customWidth="1"/>
    <col min="261" max="261" width="20.28515625" style="49" bestFit="1" customWidth="1"/>
    <col min="262" max="265" width="9" style="49" customWidth="1"/>
    <col min="266" max="266" width="14.85546875" style="49" bestFit="1" customWidth="1"/>
    <col min="267" max="267" width="2.28515625" style="49" customWidth="1"/>
    <col min="268" max="510" width="9.140625" style="49"/>
    <col min="511" max="511" width="25.85546875" style="49" bestFit="1" customWidth="1"/>
    <col min="512" max="512" width="18.140625" style="49" customWidth="1"/>
    <col min="513" max="516" width="8.7109375" style="49" customWidth="1"/>
    <col min="517" max="517" width="20.28515625" style="49" bestFit="1" customWidth="1"/>
    <col min="518" max="521" width="9" style="49" customWidth="1"/>
    <col min="522" max="522" width="14.85546875" style="49" bestFit="1" customWidth="1"/>
    <col min="523" max="523" width="2.28515625" style="49" customWidth="1"/>
    <col min="524" max="766" width="9.140625" style="49"/>
    <col min="767" max="767" width="25.85546875" style="49" bestFit="1" customWidth="1"/>
    <col min="768" max="768" width="18.140625" style="49" customWidth="1"/>
    <col min="769" max="772" width="8.7109375" style="49" customWidth="1"/>
    <col min="773" max="773" width="20.28515625" style="49" bestFit="1" customWidth="1"/>
    <col min="774" max="777" width="9" style="49" customWidth="1"/>
    <col min="778" max="778" width="14.85546875" style="49" bestFit="1" customWidth="1"/>
    <col min="779" max="779" width="2.28515625" style="49" customWidth="1"/>
    <col min="780" max="1022" width="9.140625" style="49"/>
    <col min="1023" max="1023" width="25.85546875" style="49" bestFit="1" customWidth="1"/>
    <col min="1024" max="1024" width="18.140625" style="49" customWidth="1"/>
    <col min="1025" max="1028" width="8.7109375" style="49" customWidth="1"/>
    <col min="1029" max="1029" width="20.28515625" style="49" bestFit="1" customWidth="1"/>
    <col min="1030" max="1033" width="9" style="49" customWidth="1"/>
    <col min="1034" max="1034" width="14.85546875" style="49" bestFit="1" customWidth="1"/>
    <col min="1035" max="1035" width="2.28515625" style="49" customWidth="1"/>
    <col min="1036" max="1278" width="9.140625" style="49"/>
    <col min="1279" max="1279" width="25.85546875" style="49" bestFit="1" customWidth="1"/>
    <col min="1280" max="1280" width="18.140625" style="49" customWidth="1"/>
    <col min="1281" max="1284" width="8.7109375" style="49" customWidth="1"/>
    <col min="1285" max="1285" width="20.28515625" style="49" bestFit="1" customWidth="1"/>
    <col min="1286" max="1289" width="9" style="49" customWidth="1"/>
    <col min="1290" max="1290" width="14.85546875" style="49" bestFit="1" customWidth="1"/>
    <col min="1291" max="1291" width="2.28515625" style="49" customWidth="1"/>
    <col min="1292" max="1534" width="9.140625" style="49"/>
    <col min="1535" max="1535" width="25.85546875" style="49" bestFit="1" customWidth="1"/>
    <col min="1536" max="1536" width="18.140625" style="49" customWidth="1"/>
    <col min="1537" max="1540" width="8.7109375" style="49" customWidth="1"/>
    <col min="1541" max="1541" width="20.28515625" style="49" bestFit="1" customWidth="1"/>
    <col min="1542" max="1545" width="9" style="49" customWidth="1"/>
    <col min="1546" max="1546" width="14.85546875" style="49" bestFit="1" customWidth="1"/>
    <col min="1547" max="1547" width="2.28515625" style="49" customWidth="1"/>
    <col min="1548" max="1790" width="9.140625" style="49"/>
    <col min="1791" max="1791" width="25.85546875" style="49" bestFit="1" customWidth="1"/>
    <col min="1792" max="1792" width="18.140625" style="49" customWidth="1"/>
    <col min="1793" max="1796" width="8.7109375" style="49" customWidth="1"/>
    <col min="1797" max="1797" width="20.28515625" style="49" bestFit="1" customWidth="1"/>
    <col min="1798" max="1801" width="9" style="49" customWidth="1"/>
    <col min="1802" max="1802" width="14.85546875" style="49" bestFit="1" customWidth="1"/>
    <col min="1803" max="1803" width="2.28515625" style="49" customWidth="1"/>
    <col min="1804" max="2046" width="9.140625" style="49"/>
    <col min="2047" max="2047" width="25.85546875" style="49" bestFit="1" customWidth="1"/>
    <col min="2048" max="2048" width="18.140625" style="49" customWidth="1"/>
    <col min="2049" max="2052" width="8.7109375" style="49" customWidth="1"/>
    <col min="2053" max="2053" width="20.28515625" style="49" bestFit="1" customWidth="1"/>
    <col min="2054" max="2057" width="9" style="49" customWidth="1"/>
    <col min="2058" max="2058" width="14.85546875" style="49" bestFit="1" customWidth="1"/>
    <col min="2059" max="2059" width="2.28515625" style="49" customWidth="1"/>
    <col min="2060" max="2302" width="9.140625" style="49"/>
    <col min="2303" max="2303" width="25.85546875" style="49" bestFit="1" customWidth="1"/>
    <col min="2304" max="2304" width="18.140625" style="49" customWidth="1"/>
    <col min="2305" max="2308" width="8.7109375" style="49" customWidth="1"/>
    <col min="2309" max="2309" width="20.28515625" style="49" bestFit="1" customWidth="1"/>
    <col min="2310" max="2313" width="9" style="49" customWidth="1"/>
    <col min="2314" max="2314" width="14.85546875" style="49" bestFit="1" customWidth="1"/>
    <col min="2315" max="2315" width="2.28515625" style="49" customWidth="1"/>
    <col min="2316" max="2558" width="9.140625" style="49"/>
    <col min="2559" max="2559" width="25.85546875" style="49" bestFit="1" customWidth="1"/>
    <col min="2560" max="2560" width="18.140625" style="49" customWidth="1"/>
    <col min="2561" max="2564" width="8.7109375" style="49" customWidth="1"/>
    <col min="2565" max="2565" width="20.28515625" style="49" bestFit="1" customWidth="1"/>
    <col min="2566" max="2569" width="9" style="49" customWidth="1"/>
    <col min="2570" max="2570" width="14.85546875" style="49" bestFit="1" customWidth="1"/>
    <col min="2571" max="2571" width="2.28515625" style="49" customWidth="1"/>
    <col min="2572" max="2814" width="9.140625" style="49"/>
    <col min="2815" max="2815" width="25.85546875" style="49" bestFit="1" customWidth="1"/>
    <col min="2816" max="2816" width="18.140625" style="49" customWidth="1"/>
    <col min="2817" max="2820" width="8.7109375" style="49" customWidth="1"/>
    <col min="2821" max="2821" width="20.28515625" style="49" bestFit="1" customWidth="1"/>
    <col min="2822" max="2825" width="9" style="49" customWidth="1"/>
    <col min="2826" max="2826" width="14.85546875" style="49" bestFit="1" customWidth="1"/>
    <col min="2827" max="2827" width="2.28515625" style="49" customWidth="1"/>
    <col min="2828" max="3070" width="9.140625" style="49"/>
    <col min="3071" max="3071" width="25.85546875" style="49" bestFit="1" customWidth="1"/>
    <col min="3072" max="3072" width="18.140625" style="49" customWidth="1"/>
    <col min="3073" max="3076" width="8.7109375" style="49" customWidth="1"/>
    <col min="3077" max="3077" width="20.28515625" style="49" bestFit="1" customWidth="1"/>
    <col min="3078" max="3081" width="9" style="49" customWidth="1"/>
    <col min="3082" max="3082" width="14.85546875" style="49" bestFit="1" customWidth="1"/>
    <col min="3083" max="3083" width="2.28515625" style="49" customWidth="1"/>
    <col min="3084" max="3326" width="9.140625" style="49"/>
    <col min="3327" max="3327" width="25.85546875" style="49" bestFit="1" customWidth="1"/>
    <col min="3328" max="3328" width="18.140625" style="49" customWidth="1"/>
    <col min="3329" max="3332" width="8.7109375" style="49" customWidth="1"/>
    <col min="3333" max="3333" width="20.28515625" style="49" bestFit="1" customWidth="1"/>
    <col min="3334" max="3337" width="9" style="49" customWidth="1"/>
    <col min="3338" max="3338" width="14.85546875" style="49" bestFit="1" customWidth="1"/>
    <col min="3339" max="3339" width="2.28515625" style="49" customWidth="1"/>
    <col min="3340" max="3582" width="9.140625" style="49"/>
    <col min="3583" max="3583" width="25.85546875" style="49" bestFit="1" customWidth="1"/>
    <col min="3584" max="3584" width="18.140625" style="49" customWidth="1"/>
    <col min="3585" max="3588" width="8.7109375" style="49" customWidth="1"/>
    <col min="3589" max="3589" width="20.28515625" style="49" bestFit="1" customWidth="1"/>
    <col min="3590" max="3593" width="9" style="49" customWidth="1"/>
    <col min="3594" max="3594" width="14.85546875" style="49" bestFit="1" customWidth="1"/>
    <col min="3595" max="3595" width="2.28515625" style="49" customWidth="1"/>
    <col min="3596" max="3838" width="9.140625" style="49"/>
    <col min="3839" max="3839" width="25.85546875" style="49" bestFit="1" customWidth="1"/>
    <col min="3840" max="3840" width="18.140625" style="49" customWidth="1"/>
    <col min="3841" max="3844" width="8.7109375" style="49" customWidth="1"/>
    <col min="3845" max="3845" width="20.28515625" style="49" bestFit="1" customWidth="1"/>
    <col min="3846" max="3849" width="9" style="49" customWidth="1"/>
    <col min="3850" max="3850" width="14.85546875" style="49" bestFit="1" customWidth="1"/>
    <col min="3851" max="3851" width="2.28515625" style="49" customWidth="1"/>
    <col min="3852" max="4094" width="9.140625" style="49"/>
    <col min="4095" max="4095" width="25.85546875" style="49" bestFit="1" customWidth="1"/>
    <col min="4096" max="4096" width="18.140625" style="49" customWidth="1"/>
    <col min="4097" max="4100" width="8.7109375" style="49" customWidth="1"/>
    <col min="4101" max="4101" width="20.28515625" style="49" bestFit="1" customWidth="1"/>
    <col min="4102" max="4105" width="9" style="49" customWidth="1"/>
    <col min="4106" max="4106" width="14.85546875" style="49" bestFit="1" customWidth="1"/>
    <col min="4107" max="4107" width="2.28515625" style="49" customWidth="1"/>
    <col min="4108" max="4350" width="9.140625" style="49"/>
    <col min="4351" max="4351" width="25.85546875" style="49" bestFit="1" customWidth="1"/>
    <col min="4352" max="4352" width="18.140625" style="49" customWidth="1"/>
    <col min="4353" max="4356" width="8.7109375" style="49" customWidth="1"/>
    <col min="4357" max="4357" width="20.28515625" style="49" bestFit="1" customWidth="1"/>
    <col min="4358" max="4361" width="9" style="49" customWidth="1"/>
    <col min="4362" max="4362" width="14.85546875" style="49" bestFit="1" customWidth="1"/>
    <col min="4363" max="4363" width="2.28515625" style="49" customWidth="1"/>
    <col min="4364" max="4606" width="9.140625" style="49"/>
    <col min="4607" max="4607" width="25.85546875" style="49" bestFit="1" customWidth="1"/>
    <col min="4608" max="4608" width="18.140625" style="49" customWidth="1"/>
    <col min="4609" max="4612" width="8.7109375" style="49" customWidth="1"/>
    <col min="4613" max="4613" width="20.28515625" style="49" bestFit="1" customWidth="1"/>
    <col min="4614" max="4617" width="9" style="49" customWidth="1"/>
    <col min="4618" max="4618" width="14.85546875" style="49" bestFit="1" customWidth="1"/>
    <col min="4619" max="4619" width="2.28515625" style="49" customWidth="1"/>
    <col min="4620" max="4862" width="9.140625" style="49"/>
    <col min="4863" max="4863" width="25.85546875" style="49" bestFit="1" customWidth="1"/>
    <col min="4864" max="4864" width="18.140625" style="49" customWidth="1"/>
    <col min="4865" max="4868" width="8.7109375" style="49" customWidth="1"/>
    <col min="4869" max="4869" width="20.28515625" style="49" bestFit="1" customWidth="1"/>
    <col min="4870" max="4873" width="9" style="49" customWidth="1"/>
    <col min="4874" max="4874" width="14.85546875" style="49" bestFit="1" customWidth="1"/>
    <col min="4875" max="4875" width="2.28515625" style="49" customWidth="1"/>
    <col min="4876" max="5118" width="9.140625" style="49"/>
    <col min="5119" max="5119" width="25.85546875" style="49" bestFit="1" customWidth="1"/>
    <col min="5120" max="5120" width="18.140625" style="49" customWidth="1"/>
    <col min="5121" max="5124" width="8.7109375" style="49" customWidth="1"/>
    <col min="5125" max="5125" width="20.28515625" style="49" bestFit="1" customWidth="1"/>
    <col min="5126" max="5129" width="9" style="49" customWidth="1"/>
    <col min="5130" max="5130" width="14.85546875" style="49" bestFit="1" customWidth="1"/>
    <col min="5131" max="5131" width="2.28515625" style="49" customWidth="1"/>
    <col min="5132" max="5374" width="9.140625" style="49"/>
    <col min="5375" max="5375" width="25.85546875" style="49" bestFit="1" customWidth="1"/>
    <col min="5376" max="5376" width="18.140625" style="49" customWidth="1"/>
    <col min="5377" max="5380" width="8.7109375" style="49" customWidth="1"/>
    <col min="5381" max="5381" width="20.28515625" style="49" bestFit="1" customWidth="1"/>
    <col min="5382" max="5385" width="9" style="49" customWidth="1"/>
    <col min="5386" max="5386" width="14.85546875" style="49" bestFit="1" customWidth="1"/>
    <col min="5387" max="5387" width="2.28515625" style="49" customWidth="1"/>
    <col min="5388" max="5630" width="9.140625" style="49"/>
    <col min="5631" max="5631" width="25.85546875" style="49" bestFit="1" customWidth="1"/>
    <col min="5632" max="5632" width="18.140625" style="49" customWidth="1"/>
    <col min="5633" max="5636" width="8.7109375" style="49" customWidth="1"/>
    <col min="5637" max="5637" width="20.28515625" style="49" bestFit="1" customWidth="1"/>
    <col min="5638" max="5641" width="9" style="49" customWidth="1"/>
    <col min="5642" max="5642" width="14.85546875" style="49" bestFit="1" customWidth="1"/>
    <col min="5643" max="5643" width="2.28515625" style="49" customWidth="1"/>
    <col min="5644" max="5886" width="9.140625" style="49"/>
    <col min="5887" max="5887" width="25.85546875" style="49" bestFit="1" customWidth="1"/>
    <col min="5888" max="5888" width="18.140625" style="49" customWidth="1"/>
    <col min="5889" max="5892" width="8.7109375" style="49" customWidth="1"/>
    <col min="5893" max="5893" width="20.28515625" style="49" bestFit="1" customWidth="1"/>
    <col min="5894" max="5897" width="9" style="49" customWidth="1"/>
    <col min="5898" max="5898" width="14.85546875" style="49" bestFit="1" customWidth="1"/>
    <col min="5899" max="5899" width="2.28515625" style="49" customWidth="1"/>
    <col min="5900" max="6142" width="9.140625" style="49"/>
    <col min="6143" max="6143" width="25.85546875" style="49" bestFit="1" customWidth="1"/>
    <col min="6144" max="6144" width="18.140625" style="49" customWidth="1"/>
    <col min="6145" max="6148" width="8.7109375" style="49" customWidth="1"/>
    <col min="6149" max="6149" width="20.28515625" style="49" bestFit="1" customWidth="1"/>
    <col min="6150" max="6153" width="9" style="49" customWidth="1"/>
    <col min="6154" max="6154" width="14.85546875" style="49" bestFit="1" customWidth="1"/>
    <col min="6155" max="6155" width="2.28515625" style="49" customWidth="1"/>
    <col min="6156" max="6398" width="9.140625" style="49"/>
    <col min="6399" max="6399" width="25.85546875" style="49" bestFit="1" customWidth="1"/>
    <col min="6400" max="6400" width="18.140625" style="49" customWidth="1"/>
    <col min="6401" max="6404" width="8.7109375" style="49" customWidth="1"/>
    <col min="6405" max="6405" width="20.28515625" style="49" bestFit="1" customWidth="1"/>
    <col min="6406" max="6409" width="9" style="49" customWidth="1"/>
    <col min="6410" max="6410" width="14.85546875" style="49" bestFit="1" customWidth="1"/>
    <col min="6411" max="6411" width="2.28515625" style="49" customWidth="1"/>
    <col min="6412" max="6654" width="9.140625" style="49"/>
    <col min="6655" max="6655" width="25.85546875" style="49" bestFit="1" customWidth="1"/>
    <col min="6656" max="6656" width="18.140625" style="49" customWidth="1"/>
    <col min="6657" max="6660" width="8.7109375" style="49" customWidth="1"/>
    <col min="6661" max="6661" width="20.28515625" style="49" bestFit="1" customWidth="1"/>
    <col min="6662" max="6665" width="9" style="49" customWidth="1"/>
    <col min="6666" max="6666" width="14.85546875" style="49" bestFit="1" customWidth="1"/>
    <col min="6667" max="6667" width="2.28515625" style="49" customWidth="1"/>
    <col min="6668" max="6910" width="9.140625" style="49"/>
    <col min="6911" max="6911" width="25.85546875" style="49" bestFit="1" customWidth="1"/>
    <col min="6912" max="6912" width="18.140625" style="49" customWidth="1"/>
    <col min="6913" max="6916" width="8.7109375" style="49" customWidth="1"/>
    <col min="6917" max="6917" width="20.28515625" style="49" bestFit="1" customWidth="1"/>
    <col min="6918" max="6921" width="9" style="49" customWidth="1"/>
    <col min="6922" max="6922" width="14.85546875" style="49" bestFit="1" customWidth="1"/>
    <col min="6923" max="6923" width="2.28515625" style="49" customWidth="1"/>
    <col min="6924" max="7166" width="9.140625" style="49"/>
    <col min="7167" max="7167" width="25.85546875" style="49" bestFit="1" customWidth="1"/>
    <col min="7168" max="7168" width="18.140625" style="49" customWidth="1"/>
    <col min="7169" max="7172" width="8.7109375" style="49" customWidth="1"/>
    <col min="7173" max="7173" width="20.28515625" style="49" bestFit="1" customWidth="1"/>
    <col min="7174" max="7177" width="9" style="49" customWidth="1"/>
    <col min="7178" max="7178" width="14.85546875" style="49" bestFit="1" customWidth="1"/>
    <col min="7179" max="7179" width="2.28515625" style="49" customWidth="1"/>
    <col min="7180" max="7422" width="9.140625" style="49"/>
    <col min="7423" max="7423" width="25.85546875" style="49" bestFit="1" customWidth="1"/>
    <col min="7424" max="7424" width="18.140625" style="49" customWidth="1"/>
    <col min="7425" max="7428" width="8.7109375" style="49" customWidth="1"/>
    <col min="7429" max="7429" width="20.28515625" style="49" bestFit="1" customWidth="1"/>
    <col min="7430" max="7433" width="9" style="49" customWidth="1"/>
    <col min="7434" max="7434" width="14.85546875" style="49" bestFit="1" customWidth="1"/>
    <col min="7435" max="7435" width="2.28515625" style="49" customWidth="1"/>
    <col min="7436" max="7678" width="9.140625" style="49"/>
    <col min="7679" max="7679" width="25.85546875" style="49" bestFit="1" customWidth="1"/>
    <col min="7680" max="7680" width="18.140625" style="49" customWidth="1"/>
    <col min="7681" max="7684" width="8.7109375" style="49" customWidth="1"/>
    <col min="7685" max="7685" width="20.28515625" style="49" bestFit="1" customWidth="1"/>
    <col min="7686" max="7689" width="9" style="49" customWidth="1"/>
    <col min="7690" max="7690" width="14.85546875" style="49" bestFit="1" customWidth="1"/>
    <col min="7691" max="7691" width="2.28515625" style="49" customWidth="1"/>
    <col min="7692" max="7934" width="9.140625" style="49"/>
    <col min="7935" max="7935" width="25.85546875" style="49" bestFit="1" customWidth="1"/>
    <col min="7936" max="7936" width="18.140625" style="49" customWidth="1"/>
    <col min="7937" max="7940" width="8.7109375" style="49" customWidth="1"/>
    <col min="7941" max="7941" width="20.28515625" style="49" bestFit="1" customWidth="1"/>
    <col min="7942" max="7945" width="9" style="49" customWidth="1"/>
    <col min="7946" max="7946" width="14.85546875" style="49" bestFit="1" customWidth="1"/>
    <col min="7947" max="7947" width="2.28515625" style="49" customWidth="1"/>
    <col min="7948" max="8190" width="9.140625" style="49"/>
    <col min="8191" max="8191" width="25.85546875" style="49" bestFit="1" customWidth="1"/>
    <col min="8192" max="8192" width="18.140625" style="49" customWidth="1"/>
    <col min="8193" max="8196" width="8.7109375" style="49" customWidth="1"/>
    <col min="8197" max="8197" width="20.28515625" style="49" bestFit="1" customWidth="1"/>
    <col min="8198" max="8201" width="9" style="49" customWidth="1"/>
    <col min="8202" max="8202" width="14.85546875" style="49" bestFit="1" customWidth="1"/>
    <col min="8203" max="8203" width="2.28515625" style="49" customWidth="1"/>
    <col min="8204" max="8446" width="9.140625" style="49"/>
    <col min="8447" max="8447" width="25.85546875" style="49" bestFit="1" customWidth="1"/>
    <col min="8448" max="8448" width="18.140625" style="49" customWidth="1"/>
    <col min="8449" max="8452" width="8.7109375" style="49" customWidth="1"/>
    <col min="8453" max="8453" width="20.28515625" style="49" bestFit="1" customWidth="1"/>
    <col min="8454" max="8457" width="9" style="49" customWidth="1"/>
    <col min="8458" max="8458" width="14.85546875" style="49" bestFit="1" customWidth="1"/>
    <col min="8459" max="8459" width="2.28515625" style="49" customWidth="1"/>
    <col min="8460" max="8702" width="9.140625" style="49"/>
    <col min="8703" max="8703" width="25.85546875" style="49" bestFit="1" customWidth="1"/>
    <col min="8704" max="8704" width="18.140625" style="49" customWidth="1"/>
    <col min="8705" max="8708" width="8.7109375" style="49" customWidth="1"/>
    <col min="8709" max="8709" width="20.28515625" style="49" bestFit="1" customWidth="1"/>
    <col min="8710" max="8713" width="9" style="49" customWidth="1"/>
    <col min="8714" max="8714" width="14.85546875" style="49" bestFit="1" customWidth="1"/>
    <col min="8715" max="8715" width="2.28515625" style="49" customWidth="1"/>
    <col min="8716" max="8958" width="9.140625" style="49"/>
    <col min="8959" max="8959" width="25.85546875" style="49" bestFit="1" customWidth="1"/>
    <col min="8960" max="8960" width="18.140625" style="49" customWidth="1"/>
    <col min="8961" max="8964" width="8.7109375" style="49" customWidth="1"/>
    <col min="8965" max="8965" width="20.28515625" style="49" bestFit="1" customWidth="1"/>
    <col min="8966" max="8969" width="9" style="49" customWidth="1"/>
    <col min="8970" max="8970" width="14.85546875" style="49" bestFit="1" customWidth="1"/>
    <col min="8971" max="8971" width="2.28515625" style="49" customWidth="1"/>
    <col min="8972" max="9214" width="9.140625" style="49"/>
    <col min="9215" max="9215" width="25.85546875" style="49" bestFit="1" customWidth="1"/>
    <col min="9216" max="9216" width="18.140625" style="49" customWidth="1"/>
    <col min="9217" max="9220" width="8.7109375" style="49" customWidth="1"/>
    <col min="9221" max="9221" width="20.28515625" style="49" bestFit="1" customWidth="1"/>
    <col min="9222" max="9225" width="9" style="49" customWidth="1"/>
    <col min="9226" max="9226" width="14.85546875" style="49" bestFit="1" customWidth="1"/>
    <col min="9227" max="9227" width="2.28515625" style="49" customWidth="1"/>
    <col min="9228" max="9470" width="9.140625" style="49"/>
    <col min="9471" max="9471" width="25.85546875" style="49" bestFit="1" customWidth="1"/>
    <col min="9472" max="9472" width="18.140625" style="49" customWidth="1"/>
    <col min="9473" max="9476" width="8.7109375" style="49" customWidth="1"/>
    <col min="9477" max="9477" width="20.28515625" style="49" bestFit="1" customWidth="1"/>
    <col min="9478" max="9481" width="9" style="49" customWidth="1"/>
    <col min="9482" max="9482" width="14.85546875" style="49" bestFit="1" customWidth="1"/>
    <col min="9483" max="9483" width="2.28515625" style="49" customWidth="1"/>
    <col min="9484" max="9726" width="9.140625" style="49"/>
    <col min="9727" max="9727" width="25.85546875" style="49" bestFit="1" customWidth="1"/>
    <col min="9728" max="9728" width="18.140625" style="49" customWidth="1"/>
    <col min="9729" max="9732" width="8.7109375" style="49" customWidth="1"/>
    <col min="9733" max="9733" width="20.28515625" style="49" bestFit="1" customWidth="1"/>
    <col min="9734" max="9737" width="9" style="49" customWidth="1"/>
    <col min="9738" max="9738" width="14.85546875" style="49" bestFit="1" customWidth="1"/>
    <col min="9739" max="9739" width="2.28515625" style="49" customWidth="1"/>
    <col min="9740" max="9982" width="9.140625" style="49"/>
    <col min="9983" max="9983" width="25.85546875" style="49" bestFit="1" customWidth="1"/>
    <col min="9984" max="9984" width="18.140625" style="49" customWidth="1"/>
    <col min="9985" max="9988" width="8.7109375" style="49" customWidth="1"/>
    <col min="9989" max="9989" width="20.28515625" style="49" bestFit="1" customWidth="1"/>
    <col min="9990" max="9993" width="9" style="49" customWidth="1"/>
    <col min="9994" max="9994" width="14.85546875" style="49" bestFit="1" customWidth="1"/>
    <col min="9995" max="9995" width="2.28515625" style="49" customWidth="1"/>
    <col min="9996" max="10238" width="9.140625" style="49"/>
    <col min="10239" max="10239" width="25.85546875" style="49" bestFit="1" customWidth="1"/>
    <col min="10240" max="10240" width="18.140625" style="49" customWidth="1"/>
    <col min="10241" max="10244" width="8.7109375" style="49" customWidth="1"/>
    <col min="10245" max="10245" width="20.28515625" style="49" bestFit="1" customWidth="1"/>
    <col min="10246" max="10249" width="9" style="49" customWidth="1"/>
    <col min="10250" max="10250" width="14.85546875" style="49" bestFit="1" customWidth="1"/>
    <col min="10251" max="10251" width="2.28515625" style="49" customWidth="1"/>
    <col min="10252" max="10494" width="9.140625" style="49"/>
    <col min="10495" max="10495" width="25.85546875" style="49" bestFit="1" customWidth="1"/>
    <col min="10496" max="10496" width="18.140625" style="49" customWidth="1"/>
    <col min="10497" max="10500" width="8.7109375" style="49" customWidth="1"/>
    <col min="10501" max="10501" width="20.28515625" style="49" bestFit="1" customWidth="1"/>
    <col min="10502" max="10505" width="9" style="49" customWidth="1"/>
    <col min="10506" max="10506" width="14.85546875" style="49" bestFit="1" customWidth="1"/>
    <col min="10507" max="10507" width="2.28515625" style="49" customWidth="1"/>
    <col min="10508" max="10750" width="9.140625" style="49"/>
    <col min="10751" max="10751" width="25.85546875" style="49" bestFit="1" customWidth="1"/>
    <col min="10752" max="10752" width="18.140625" style="49" customWidth="1"/>
    <col min="10753" max="10756" width="8.7109375" style="49" customWidth="1"/>
    <col min="10757" max="10757" width="20.28515625" style="49" bestFit="1" customWidth="1"/>
    <col min="10758" max="10761" width="9" style="49" customWidth="1"/>
    <col min="10762" max="10762" width="14.85546875" style="49" bestFit="1" customWidth="1"/>
    <col min="10763" max="10763" width="2.28515625" style="49" customWidth="1"/>
    <col min="10764" max="11006" width="9.140625" style="49"/>
    <col min="11007" max="11007" width="25.85546875" style="49" bestFit="1" customWidth="1"/>
    <col min="11008" max="11008" width="18.140625" style="49" customWidth="1"/>
    <col min="11009" max="11012" width="8.7109375" style="49" customWidth="1"/>
    <col min="11013" max="11013" width="20.28515625" style="49" bestFit="1" customWidth="1"/>
    <col min="11014" max="11017" width="9" style="49" customWidth="1"/>
    <col min="11018" max="11018" width="14.85546875" style="49" bestFit="1" customWidth="1"/>
    <col min="11019" max="11019" width="2.28515625" style="49" customWidth="1"/>
    <col min="11020" max="11262" width="9.140625" style="49"/>
    <col min="11263" max="11263" width="25.85546875" style="49" bestFit="1" customWidth="1"/>
    <col min="11264" max="11264" width="18.140625" style="49" customWidth="1"/>
    <col min="11265" max="11268" width="8.7109375" style="49" customWidth="1"/>
    <col min="11269" max="11269" width="20.28515625" style="49" bestFit="1" customWidth="1"/>
    <col min="11270" max="11273" width="9" style="49" customWidth="1"/>
    <col min="11274" max="11274" width="14.85546875" style="49" bestFit="1" customWidth="1"/>
    <col min="11275" max="11275" width="2.28515625" style="49" customWidth="1"/>
    <col min="11276" max="11518" width="9.140625" style="49"/>
    <col min="11519" max="11519" width="25.85546875" style="49" bestFit="1" customWidth="1"/>
    <col min="11520" max="11520" width="18.140625" style="49" customWidth="1"/>
    <col min="11521" max="11524" width="8.7109375" style="49" customWidth="1"/>
    <col min="11525" max="11525" width="20.28515625" style="49" bestFit="1" customWidth="1"/>
    <col min="11526" max="11529" width="9" style="49" customWidth="1"/>
    <col min="11530" max="11530" width="14.85546875" style="49" bestFit="1" customWidth="1"/>
    <col min="11531" max="11531" width="2.28515625" style="49" customWidth="1"/>
    <col min="11532" max="11774" width="9.140625" style="49"/>
    <col min="11775" max="11775" width="25.85546875" style="49" bestFit="1" customWidth="1"/>
    <col min="11776" max="11776" width="18.140625" style="49" customWidth="1"/>
    <col min="11777" max="11780" width="8.7109375" style="49" customWidth="1"/>
    <col min="11781" max="11781" width="20.28515625" style="49" bestFit="1" customWidth="1"/>
    <col min="11782" max="11785" width="9" style="49" customWidth="1"/>
    <col min="11786" max="11786" width="14.85546875" style="49" bestFit="1" customWidth="1"/>
    <col min="11787" max="11787" width="2.28515625" style="49" customWidth="1"/>
    <col min="11788" max="12030" width="9.140625" style="49"/>
    <col min="12031" max="12031" width="25.85546875" style="49" bestFit="1" customWidth="1"/>
    <col min="12032" max="12032" width="18.140625" style="49" customWidth="1"/>
    <col min="12033" max="12036" width="8.7109375" style="49" customWidth="1"/>
    <col min="12037" max="12037" width="20.28515625" style="49" bestFit="1" customWidth="1"/>
    <col min="12038" max="12041" width="9" style="49" customWidth="1"/>
    <col min="12042" max="12042" width="14.85546875" style="49" bestFit="1" customWidth="1"/>
    <col min="12043" max="12043" width="2.28515625" style="49" customWidth="1"/>
    <col min="12044" max="12286" width="9.140625" style="49"/>
    <col min="12287" max="12287" width="25.85546875" style="49" bestFit="1" customWidth="1"/>
    <col min="12288" max="12288" width="18.140625" style="49" customWidth="1"/>
    <col min="12289" max="12292" width="8.7109375" style="49" customWidth="1"/>
    <col min="12293" max="12293" width="20.28515625" style="49" bestFit="1" customWidth="1"/>
    <col min="12294" max="12297" width="9" style="49" customWidth="1"/>
    <col min="12298" max="12298" width="14.85546875" style="49" bestFit="1" customWidth="1"/>
    <col min="12299" max="12299" width="2.28515625" style="49" customWidth="1"/>
    <col min="12300" max="12542" width="9.140625" style="49"/>
    <col min="12543" max="12543" width="25.85546875" style="49" bestFit="1" customWidth="1"/>
    <col min="12544" max="12544" width="18.140625" style="49" customWidth="1"/>
    <col min="12545" max="12548" width="8.7109375" style="49" customWidth="1"/>
    <col min="12549" max="12549" width="20.28515625" style="49" bestFit="1" customWidth="1"/>
    <col min="12550" max="12553" width="9" style="49" customWidth="1"/>
    <col min="12554" max="12554" width="14.85546875" style="49" bestFit="1" customWidth="1"/>
    <col min="12555" max="12555" width="2.28515625" style="49" customWidth="1"/>
    <col min="12556" max="12798" width="9.140625" style="49"/>
    <col min="12799" max="12799" width="25.85546875" style="49" bestFit="1" customWidth="1"/>
    <col min="12800" max="12800" width="18.140625" style="49" customWidth="1"/>
    <col min="12801" max="12804" width="8.7109375" style="49" customWidth="1"/>
    <col min="12805" max="12805" width="20.28515625" style="49" bestFit="1" customWidth="1"/>
    <col min="12806" max="12809" width="9" style="49" customWidth="1"/>
    <col min="12810" max="12810" width="14.85546875" style="49" bestFit="1" customWidth="1"/>
    <col min="12811" max="12811" width="2.28515625" style="49" customWidth="1"/>
    <col min="12812" max="13054" width="9.140625" style="49"/>
    <col min="13055" max="13055" width="25.85546875" style="49" bestFit="1" customWidth="1"/>
    <col min="13056" max="13056" width="18.140625" style="49" customWidth="1"/>
    <col min="13057" max="13060" width="8.7109375" style="49" customWidth="1"/>
    <col min="13061" max="13061" width="20.28515625" style="49" bestFit="1" customWidth="1"/>
    <col min="13062" max="13065" width="9" style="49" customWidth="1"/>
    <col min="13066" max="13066" width="14.85546875" style="49" bestFit="1" customWidth="1"/>
    <col min="13067" max="13067" width="2.28515625" style="49" customWidth="1"/>
    <col min="13068" max="13310" width="9.140625" style="49"/>
    <col min="13311" max="13311" width="25.85546875" style="49" bestFit="1" customWidth="1"/>
    <col min="13312" max="13312" width="18.140625" style="49" customWidth="1"/>
    <col min="13313" max="13316" width="8.7109375" style="49" customWidth="1"/>
    <col min="13317" max="13317" width="20.28515625" style="49" bestFit="1" customWidth="1"/>
    <col min="13318" max="13321" width="9" style="49" customWidth="1"/>
    <col min="13322" max="13322" width="14.85546875" style="49" bestFit="1" customWidth="1"/>
    <col min="13323" max="13323" width="2.28515625" style="49" customWidth="1"/>
    <col min="13324" max="13566" width="9.140625" style="49"/>
    <col min="13567" max="13567" width="25.85546875" style="49" bestFit="1" customWidth="1"/>
    <col min="13568" max="13568" width="18.140625" style="49" customWidth="1"/>
    <col min="13569" max="13572" width="8.7109375" style="49" customWidth="1"/>
    <col min="13573" max="13573" width="20.28515625" style="49" bestFit="1" customWidth="1"/>
    <col min="13574" max="13577" width="9" style="49" customWidth="1"/>
    <col min="13578" max="13578" width="14.85546875" style="49" bestFit="1" customWidth="1"/>
    <col min="13579" max="13579" width="2.28515625" style="49" customWidth="1"/>
    <col min="13580" max="13822" width="9.140625" style="49"/>
    <col min="13823" max="13823" width="25.85546875" style="49" bestFit="1" customWidth="1"/>
    <col min="13824" max="13824" width="18.140625" style="49" customWidth="1"/>
    <col min="13825" max="13828" width="8.7109375" style="49" customWidth="1"/>
    <col min="13829" max="13829" width="20.28515625" style="49" bestFit="1" customWidth="1"/>
    <col min="13830" max="13833" width="9" style="49" customWidth="1"/>
    <col min="13834" max="13834" width="14.85546875" style="49" bestFit="1" customWidth="1"/>
    <col min="13835" max="13835" width="2.28515625" style="49" customWidth="1"/>
    <col min="13836" max="14078" width="9.140625" style="49"/>
    <col min="14079" max="14079" width="25.85546875" style="49" bestFit="1" customWidth="1"/>
    <col min="14080" max="14080" width="18.140625" style="49" customWidth="1"/>
    <col min="14081" max="14084" width="8.7109375" style="49" customWidth="1"/>
    <col min="14085" max="14085" width="20.28515625" style="49" bestFit="1" customWidth="1"/>
    <col min="14086" max="14089" width="9" style="49" customWidth="1"/>
    <col min="14090" max="14090" width="14.85546875" style="49" bestFit="1" customWidth="1"/>
    <col min="14091" max="14091" width="2.28515625" style="49" customWidth="1"/>
    <col min="14092" max="14334" width="9.140625" style="49"/>
    <col min="14335" max="14335" width="25.85546875" style="49" bestFit="1" customWidth="1"/>
    <col min="14336" max="14336" width="18.140625" style="49" customWidth="1"/>
    <col min="14337" max="14340" width="8.7109375" style="49" customWidth="1"/>
    <col min="14341" max="14341" width="20.28515625" style="49" bestFit="1" customWidth="1"/>
    <col min="14342" max="14345" width="9" style="49" customWidth="1"/>
    <col min="14346" max="14346" width="14.85546875" style="49" bestFit="1" customWidth="1"/>
    <col min="14347" max="14347" width="2.28515625" style="49" customWidth="1"/>
    <col min="14348" max="14590" width="9.140625" style="49"/>
    <col min="14591" max="14591" width="25.85546875" style="49" bestFit="1" customWidth="1"/>
    <col min="14592" max="14592" width="18.140625" style="49" customWidth="1"/>
    <col min="14593" max="14596" width="8.7109375" style="49" customWidth="1"/>
    <col min="14597" max="14597" width="20.28515625" style="49" bestFit="1" customWidth="1"/>
    <col min="14598" max="14601" width="9" style="49" customWidth="1"/>
    <col min="14602" max="14602" width="14.85546875" style="49" bestFit="1" customWidth="1"/>
    <col min="14603" max="14603" width="2.28515625" style="49" customWidth="1"/>
    <col min="14604" max="14846" width="9.140625" style="49"/>
    <col min="14847" max="14847" width="25.85546875" style="49" bestFit="1" customWidth="1"/>
    <col min="14848" max="14848" width="18.140625" style="49" customWidth="1"/>
    <col min="14849" max="14852" width="8.7109375" style="49" customWidth="1"/>
    <col min="14853" max="14853" width="20.28515625" style="49" bestFit="1" customWidth="1"/>
    <col min="14854" max="14857" width="9" style="49" customWidth="1"/>
    <col min="14858" max="14858" width="14.85546875" style="49" bestFit="1" customWidth="1"/>
    <col min="14859" max="14859" width="2.28515625" style="49" customWidth="1"/>
    <col min="14860" max="15102" width="9.140625" style="49"/>
    <col min="15103" max="15103" width="25.85546875" style="49" bestFit="1" customWidth="1"/>
    <col min="15104" max="15104" width="18.140625" style="49" customWidth="1"/>
    <col min="15105" max="15108" width="8.7109375" style="49" customWidth="1"/>
    <col min="15109" max="15109" width="20.28515625" style="49" bestFit="1" customWidth="1"/>
    <col min="15110" max="15113" width="9" style="49" customWidth="1"/>
    <col min="15114" max="15114" width="14.85546875" style="49" bestFit="1" customWidth="1"/>
    <col min="15115" max="15115" width="2.28515625" style="49" customWidth="1"/>
    <col min="15116" max="15358" width="9.140625" style="49"/>
    <col min="15359" max="15359" width="25.85546875" style="49" bestFit="1" customWidth="1"/>
    <col min="15360" max="15360" width="18.140625" style="49" customWidth="1"/>
    <col min="15361" max="15364" width="8.7109375" style="49" customWidth="1"/>
    <col min="15365" max="15365" width="20.28515625" style="49" bestFit="1" customWidth="1"/>
    <col min="15366" max="15369" width="9" style="49" customWidth="1"/>
    <col min="15370" max="15370" width="14.85546875" style="49" bestFit="1" customWidth="1"/>
    <col min="15371" max="15371" width="2.28515625" style="49" customWidth="1"/>
    <col min="15372" max="15614" width="9.140625" style="49"/>
    <col min="15615" max="15615" width="25.85546875" style="49" bestFit="1" customWidth="1"/>
    <col min="15616" max="15616" width="18.140625" style="49" customWidth="1"/>
    <col min="15617" max="15620" width="8.7109375" style="49" customWidth="1"/>
    <col min="15621" max="15621" width="20.28515625" style="49" bestFit="1" customWidth="1"/>
    <col min="15622" max="15625" width="9" style="49" customWidth="1"/>
    <col min="15626" max="15626" width="14.85546875" style="49" bestFit="1" customWidth="1"/>
    <col min="15627" max="15627" width="2.28515625" style="49" customWidth="1"/>
    <col min="15628" max="15870" width="9.140625" style="49"/>
    <col min="15871" max="15871" width="25.85546875" style="49" bestFit="1" customWidth="1"/>
    <col min="15872" max="15872" width="18.140625" style="49" customWidth="1"/>
    <col min="15873" max="15876" width="8.7109375" style="49" customWidth="1"/>
    <col min="15877" max="15877" width="20.28515625" style="49" bestFit="1" customWidth="1"/>
    <col min="15878" max="15881" width="9" style="49" customWidth="1"/>
    <col min="15882" max="15882" width="14.85546875" style="49" bestFit="1" customWidth="1"/>
    <col min="15883" max="15883" width="2.28515625" style="49" customWidth="1"/>
    <col min="15884" max="16126" width="9.140625" style="49"/>
    <col min="16127" max="16127" width="25.85546875" style="49" bestFit="1" customWidth="1"/>
    <col min="16128" max="16128" width="18.140625" style="49" customWidth="1"/>
    <col min="16129" max="16132" width="8.7109375" style="49" customWidth="1"/>
    <col min="16133" max="16133" width="20.28515625" style="49" bestFit="1" customWidth="1"/>
    <col min="16134" max="16137" width="9" style="49" customWidth="1"/>
    <col min="16138" max="16138" width="14.85546875" style="49" bestFit="1" customWidth="1"/>
    <col min="16139" max="16139" width="2.28515625" style="49" customWidth="1"/>
    <col min="16140" max="16384" width="9.140625" style="49"/>
  </cols>
  <sheetData>
    <row r="1" spans="1:19" x14ac:dyDescent="0.25">
      <c r="A1" s="222"/>
      <c r="B1" s="222"/>
      <c r="C1" s="222"/>
      <c r="D1" s="222"/>
      <c r="E1" s="222"/>
      <c r="F1" s="222"/>
      <c r="G1" s="222"/>
      <c r="H1" s="222"/>
      <c r="I1" s="222"/>
      <c r="J1" s="201"/>
      <c r="K1" s="201"/>
      <c r="L1" s="201"/>
      <c r="M1" s="235"/>
      <c r="O1" s="235"/>
      <c r="P1" s="235"/>
      <c r="Q1" s="201"/>
      <c r="R1" s="201"/>
      <c r="S1" s="201"/>
    </row>
    <row r="2" spans="1:19" x14ac:dyDescent="0.25">
      <c r="A2" s="224" t="s">
        <v>113</v>
      </c>
      <c r="B2" s="222"/>
      <c r="C2" s="222"/>
      <c r="D2" s="222"/>
      <c r="E2" s="222"/>
      <c r="F2" s="222"/>
      <c r="G2" s="222"/>
      <c r="H2" s="222"/>
      <c r="I2" s="222"/>
      <c r="J2" s="201"/>
      <c r="K2" s="201"/>
      <c r="L2" s="201"/>
      <c r="M2" s="235"/>
      <c r="O2" s="235"/>
      <c r="P2" s="235"/>
      <c r="Q2" s="201"/>
      <c r="R2" s="201"/>
      <c r="S2" s="201"/>
    </row>
    <row r="3" spans="1:19" x14ac:dyDescent="0.25">
      <c r="A3" s="224"/>
      <c r="B3" s="222"/>
      <c r="C3" s="222"/>
      <c r="D3" s="222"/>
      <c r="E3" s="222"/>
      <c r="F3" s="222"/>
      <c r="G3" s="222"/>
      <c r="H3" s="222"/>
      <c r="I3" s="222"/>
      <c r="J3" s="201"/>
      <c r="K3" s="201"/>
      <c r="L3" s="201"/>
      <c r="M3" s="235"/>
      <c r="O3" s="235"/>
      <c r="P3" s="235"/>
      <c r="Q3" s="201"/>
      <c r="R3" s="201"/>
      <c r="S3" s="201"/>
    </row>
    <row r="4" spans="1:19" x14ac:dyDescent="0.25">
      <c r="A4" s="224" t="s">
        <v>111</v>
      </c>
      <c r="B4" s="225"/>
      <c r="C4" s="226"/>
      <c r="D4" s="226"/>
      <c r="E4" s="226"/>
      <c r="F4" s="226"/>
      <c r="G4" s="226"/>
      <c r="H4" s="226"/>
      <c r="I4" s="226"/>
      <c r="J4" s="201"/>
      <c r="K4" s="201"/>
      <c r="L4" s="201"/>
      <c r="M4" s="235"/>
      <c r="O4" s="235"/>
      <c r="P4" s="235"/>
      <c r="Q4" s="201"/>
      <c r="R4" s="201"/>
      <c r="S4" s="201"/>
    </row>
    <row r="5" spans="1:19" x14ac:dyDescent="0.25">
      <c r="A5" s="222"/>
      <c r="B5" s="222"/>
      <c r="C5" s="222"/>
      <c r="D5" s="222"/>
      <c r="E5" s="222"/>
      <c r="F5" s="222"/>
      <c r="G5" s="222"/>
      <c r="H5" s="222"/>
      <c r="I5" s="222"/>
      <c r="J5" s="201"/>
      <c r="K5" s="201"/>
      <c r="L5" s="201"/>
      <c r="M5" s="235"/>
      <c r="O5" s="235"/>
      <c r="P5" s="235"/>
      <c r="Q5" s="201"/>
      <c r="R5" s="201"/>
      <c r="S5" s="201"/>
    </row>
    <row r="6" spans="1:19" ht="18" thickBot="1" x14ac:dyDescent="0.3">
      <c r="A6" s="164" t="s">
        <v>154</v>
      </c>
      <c r="B6" s="163"/>
      <c r="C6" s="163"/>
      <c r="D6" s="163"/>
      <c r="E6" s="163"/>
      <c r="F6" s="170"/>
      <c r="G6" s="277" t="s">
        <v>42</v>
      </c>
      <c r="H6" s="278"/>
      <c r="I6" s="163"/>
      <c r="M6" s="235"/>
      <c r="O6" s="235"/>
      <c r="P6" s="235"/>
    </row>
    <row r="7" spans="1:19" ht="30" customHeight="1" x14ac:dyDescent="0.25">
      <c r="A7" s="286"/>
      <c r="B7" s="298" t="s">
        <v>58</v>
      </c>
      <c r="C7" s="294"/>
      <c r="D7" s="292" t="s">
        <v>20</v>
      </c>
      <c r="E7" s="294"/>
      <c r="F7" s="171" t="s">
        <v>21</v>
      </c>
      <c r="G7" s="288" t="s">
        <v>22</v>
      </c>
      <c r="H7" s="289"/>
      <c r="I7" s="220" t="s">
        <v>102</v>
      </c>
      <c r="K7" s="164" t="s">
        <v>23</v>
      </c>
      <c r="L7" s="165"/>
      <c r="M7" s="235"/>
      <c r="O7" s="235"/>
      <c r="P7" s="235"/>
    </row>
    <row r="8" spans="1:19" x14ac:dyDescent="0.25">
      <c r="A8" s="287"/>
      <c r="B8" s="302" t="s">
        <v>95</v>
      </c>
      <c r="C8" s="303"/>
      <c r="D8" s="70" t="s">
        <v>96</v>
      </c>
      <c r="E8" s="70" t="s">
        <v>97</v>
      </c>
      <c r="F8" s="70" t="s">
        <v>98</v>
      </c>
      <c r="G8" s="70" t="s">
        <v>99</v>
      </c>
      <c r="H8" s="70" t="s">
        <v>100</v>
      </c>
      <c r="I8" s="71" t="s">
        <v>101</v>
      </c>
      <c r="K8" s="234" t="s">
        <v>57</v>
      </c>
      <c r="L8" s="188"/>
      <c r="M8" s="235"/>
      <c r="O8" s="235"/>
      <c r="P8" s="235"/>
    </row>
    <row r="9" spans="1:19" x14ac:dyDescent="0.25">
      <c r="A9" s="172" t="s">
        <v>24</v>
      </c>
      <c r="B9" s="269"/>
      <c r="C9" s="270"/>
      <c r="D9" s="173"/>
      <c r="E9" s="173"/>
      <c r="F9" s="174"/>
      <c r="G9" s="58">
        <f t="shared" ref="G9:G18" si="0">F9*D9</f>
        <v>0</v>
      </c>
      <c r="H9" s="58">
        <f t="shared" ref="H9:H18" si="1">F9*1.03*E9</f>
        <v>0</v>
      </c>
      <c r="I9" s="59">
        <f t="shared" ref="I9:I18" si="2">SUM(G9:H9)</f>
        <v>0</v>
      </c>
      <c r="K9" s="234" t="s">
        <v>121</v>
      </c>
      <c r="L9" s="188"/>
    </row>
    <row r="10" spans="1:19" x14ac:dyDescent="0.25">
      <c r="A10" s="175" t="s">
        <v>25</v>
      </c>
      <c r="B10" s="269"/>
      <c r="C10" s="270"/>
      <c r="D10" s="173"/>
      <c r="E10" s="173"/>
      <c r="F10" s="174"/>
      <c r="G10" s="58">
        <f t="shared" si="0"/>
        <v>0</v>
      </c>
      <c r="H10" s="58">
        <f t="shared" si="1"/>
        <v>0</v>
      </c>
      <c r="I10" s="59">
        <f t="shared" si="2"/>
        <v>0</v>
      </c>
      <c r="K10" s="234" t="s">
        <v>123</v>
      </c>
      <c r="L10" s="188"/>
    </row>
    <row r="11" spans="1:19" x14ac:dyDescent="0.25">
      <c r="A11" s="172" t="s">
        <v>26</v>
      </c>
      <c r="B11" s="269"/>
      <c r="C11" s="270"/>
      <c r="D11" s="173"/>
      <c r="E11" s="173"/>
      <c r="F11" s="174"/>
      <c r="G11" s="58">
        <f t="shared" si="0"/>
        <v>0</v>
      </c>
      <c r="H11" s="58">
        <f t="shared" si="1"/>
        <v>0</v>
      </c>
      <c r="I11" s="59">
        <f t="shared" si="2"/>
        <v>0</v>
      </c>
      <c r="K11" s="234" t="s">
        <v>120</v>
      </c>
      <c r="L11" s="188"/>
    </row>
    <row r="12" spans="1:19" x14ac:dyDescent="0.25">
      <c r="A12" s="175" t="s">
        <v>27</v>
      </c>
      <c r="B12" s="269"/>
      <c r="C12" s="270"/>
      <c r="D12" s="193"/>
      <c r="E12" s="193"/>
      <c r="F12" s="174"/>
      <c r="G12" s="58">
        <f t="shared" si="0"/>
        <v>0</v>
      </c>
      <c r="H12" s="58">
        <f t="shared" si="1"/>
        <v>0</v>
      </c>
      <c r="I12" s="59">
        <f t="shared" si="2"/>
        <v>0</v>
      </c>
      <c r="K12" s="234" t="s">
        <v>122</v>
      </c>
      <c r="L12" s="236"/>
      <c r="M12" s="236"/>
    </row>
    <row r="13" spans="1:19" x14ac:dyDescent="0.25">
      <c r="A13" s="172" t="s">
        <v>28</v>
      </c>
      <c r="B13" s="269"/>
      <c r="C13" s="270"/>
      <c r="D13" s="173"/>
      <c r="E13" s="173"/>
      <c r="F13" s="174"/>
      <c r="G13" s="58">
        <f t="shared" si="0"/>
        <v>0</v>
      </c>
      <c r="H13" s="58">
        <f t="shared" si="1"/>
        <v>0</v>
      </c>
      <c r="I13" s="59">
        <f t="shared" si="2"/>
        <v>0</v>
      </c>
      <c r="K13" s="234" t="s">
        <v>118</v>
      </c>
      <c r="L13" s="165"/>
    </row>
    <row r="14" spans="1:19" x14ac:dyDescent="0.25">
      <c r="A14" s="175" t="s">
        <v>29</v>
      </c>
      <c r="B14" s="269"/>
      <c r="C14" s="270"/>
      <c r="D14" s="173"/>
      <c r="E14" s="173"/>
      <c r="F14" s="174"/>
      <c r="G14" s="58">
        <f t="shared" si="0"/>
        <v>0</v>
      </c>
      <c r="H14" s="58">
        <f t="shared" si="1"/>
        <v>0</v>
      </c>
      <c r="I14" s="59">
        <f t="shared" si="2"/>
        <v>0</v>
      </c>
      <c r="K14" s="234" t="s">
        <v>119</v>
      </c>
      <c r="L14" s="165"/>
    </row>
    <row r="15" spans="1:19" x14ac:dyDescent="0.25">
      <c r="A15" s="172" t="s">
        <v>30</v>
      </c>
      <c r="B15" s="269"/>
      <c r="C15" s="270"/>
      <c r="D15" s="173"/>
      <c r="E15" s="173"/>
      <c r="F15" s="174"/>
      <c r="G15" s="58">
        <f t="shared" si="0"/>
        <v>0</v>
      </c>
      <c r="H15" s="58">
        <f t="shared" si="1"/>
        <v>0</v>
      </c>
      <c r="I15" s="59">
        <f t="shared" si="2"/>
        <v>0</v>
      </c>
      <c r="K15" s="234" t="s">
        <v>124</v>
      </c>
      <c r="L15" s="221"/>
    </row>
    <row r="16" spans="1:19" x14ac:dyDescent="0.25">
      <c r="A16" s="172" t="s">
        <v>31</v>
      </c>
      <c r="B16" s="269"/>
      <c r="C16" s="270"/>
      <c r="D16" s="173"/>
      <c r="E16" s="173"/>
      <c r="F16" s="174"/>
      <c r="G16" s="58">
        <f t="shared" si="0"/>
        <v>0</v>
      </c>
      <c r="H16" s="58">
        <f t="shared" si="1"/>
        <v>0</v>
      </c>
      <c r="I16" s="59">
        <f t="shared" si="2"/>
        <v>0</v>
      </c>
      <c r="K16" s="200"/>
      <c r="L16" s="231"/>
    </row>
    <row r="17" spans="1:26" x14ac:dyDescent="0.25">
      <c r="A17" s="175" t="s">
        <v>32</v>
      </c>
      <c r="B17" s="269"/>
      <c r="C17" s="270"/>
      <c r="D17" s="173"/>
      <c r="E17" s="173"/>
      <c r="F17" s="174"/>
      <c r="G17" s="58">
        <f t="shared" si="0"/>
        <v>0</v>
      </c>
      <c r="H17" s="58">
        <f t="shared" si="1"/>
        <v>0</v>
      </c>
      <c r="I17" s="59">
        <f t="shared" si="2"/>
        <v>0</v>
      </c>
      <c r="K17" s="192"/>
      <c r="L17" s="166"/>
    </row>
    <row r="18" spans="1:26" ht="15.75" thickBot="1" x14ac:dyDescent="0.3">
      <c r="A18" s="176" t="s">
        <v>33</v>
      </c>
      <c r="B18" s="271"/>
      <c r="C18" s="272"/>
      <c r="D18" s="177"/>
      <c r="E18" s="177"/>
      <c r="F18" s="178"/>
      <c r="G18" s="60">
        <f t="shared" si="0"/>
        <v>0</v>
      </c>
      <c r="H18" s="60">
        <f t="shared" si="1"/>
        <v>0</v>
      </c>
      <c r="I18" s="61">
        <f t="shared" si="2"/>
        <v>0</v>
      </c>
      <c r="L18" s="223"/>
    </row>
    <row r="19" spans="1:26" ht="15.75" thickBot="1" x14ac:dyDescent="0.3">
      <c r="A19" s="179" t="s">
        <v>39</v>
      </c>
      <c r="B19" s="180"/>
      <c r="C19" s="180"/>
      <c r="D19" s="181"/>
      <c r="E19" s="181"/>
      <c r="F19" s="181"/>
      <c r="G19" s="60">
        <f>SUM(G9:G18)</f>
        <v>0</v>
      </c>
      <c r="H19" s="60">
        <f>SUM(H9:H18)</f>
        <v>0</v>
      </c>
      <c r="I19" s="62">
        <f>SUM(I9:I18)</f>
        <v>0</v>
      </c>
    </row>
    <row r="20" spans="1:26" x14ac:dyDescent="0.25">
      <c r="A20" s="182"/>
      <c r="B20" s="163"/>
      <c r="C20" s="163"/>
      <c r="D20" s="183"/>
      <c r="E20" s="183"/>
      <c r="G20" s="264"/>
      <c r="H20" s="167"/>
      <c r="I20" s="167"/>
      <c r="J20" s="167"/>
      <c r="K20" s="168"/>
    </row>
    <row r="21" spans="1:26" ht="15.75" thickBot="1" x14ac:dyDescent="0.3">
      <c r="A21" s="164" t="s">
        <v>103</v>
      </c>
      <c r="B21" s="184"/>
      <c r="C21" s="184"/>
      <c r="D21" s="184"/>
      <c r="E21" s="184"/>
      <c r="F21" s="184"/>
      <c r="G21" s="184"/>
      <c r="H21" s="184"/>
      <c r="I21" s="163"/>
    </row>
    <row r="22" spans="1:26" ht="15" customHeight="1" x14ac:dyDescent="0.25">
      <c r="A22" s="290"/>
      <c r="B22" s="283" t="s">
        <v>34</v>
      </c>
      <c r="C22" s="284"/>
      <c r="D22" s="284"/>
      <c r="E22" s="284"/>
      <c r="F22" s="285"/>
      <c r="G22" s="292" t="s">
        <v>35</v>
      </c>
      <c r="H22" s="293"/>
      <c r="I22" s="220" t="s">
        <v>105</v>
      </c>
      <c r="K22" s="164"/>
    </row>
    <row r="23" spans="1:26" x14ac:dyDescent="0.25">
      <c r="A23" s="291"/>
      <c r="B23" s="299" t="s">
        <v>104</v>
      </c>
      <c r="C23" s="300"/>
      <c r="D23" s="300"/>
      <c r="E23" s="300"/>
      <c r="F23" s="301"/>
      <c r="G23" s="70" t="s">
        <v>99</v>
      </c>
      <c r="H23" s="70" t="s">
        <v>100</v>
      </c>
      <c r="I23" s="70" t="s">
        <v>101</v>
      </c>
    </row>
    <row r="24" spans="1:26" x14ac:dyDescent="0.25">
      <c r="A24" s="185" t="s">
        <v>36</v>
      </c>
      <c r="B24" s="279"/>
      <c r="C24" s="267"/>
      <c r="D24" s="267"/>
      <c r="E24" s="267"/>
      <c r="F24" s="268"/>
      <c r="G24" s="186"/>
      <c r="H24" s="186"/>
      <c r="I24" s="59">
        <f t="shared" ref="I24:I28" si="3">SUM(G24:H24)</f>
        <v>0</v>
      </c>
    </row>
    <row r="25" spans="1:26" x14ac:dyDescent="0.25">
      <c r="A25" s="187" t="s">
        <v>40</v>
      </c>
      <c r="B25" s="266"/>
      <c r="C25" s="267"/>
      <c r="D25" s="267"/>
      <c r="E25" s="267"/>
      <c r="F25" s="268"/>
      <c r="G25" s="194"/>
      <c r="H25" s="194"/>
      <c r="I25" s="59">
        <f t="shared" si="3"/>
        <v>0</v>
      </c>
    </row>
    <row r="26" spans="1:26" x14ac:dyDescent="0.25">
      <c r="A26" s="187" t="s">
        <v>37</v>
      </c>
      <c r="B26" s="266"/>
      <c r="C26" s="267"/>
      <c r="D26" s="267"/>
      <c r="E26" s="267"/>
      <c r="F26" s="268"/>
      <c r="G26" s="194"/>
      <c r="H26" s="194"/>
      <c r="I26" s="59">
        <f t="shared" si="3"/>
        <v>0</v>
      </c>
    </row>
    <row r="27" spans="1:26" x14ac:dyDescent="0.25">
      <c r="A27" s="232" t="s">
        <v>115</v>
      </c>
      <c r="B27" s="266"/>
      <c r="C27" s="267"/>
      <c r="D27" s="267"/>
      <c r="E27" s="267"/>
      <c r="F27" s="268"/>
      <c r="G27" s="194"/>
      <c r="H27" s="194"/>
      <c r="I27" s="59">
        <f t="shared" si="3"/>
        <v>0</v>
      </c>
      <c r="J27" s="227"/>
      <c r="K27" s="227"/>
      <c r="L27" s="227"/>
      <c r="M27" s="227"/>
      <c r="N27" s="227"/>
      <c r="O27" s="227"/>
      <c r="P27" s="227"/>
      <c r="Q27" s="227"/>
      <c r="R27" s="227"/>
      <c r="S27" s="227"/>
      <c r="T27" s="227"/>
      <c r="U27" s="227"/>
      <c r="V27" s="227"/>
      <c r="W27" s="227"/>
      <c r="X27" s="227"/>
      <c r="Y27" s="227"/>
      <c r="Z27" s="227"/>
    </row>
    <row r="28" spans="1:26" x14ac:dyDescent="0.25">
      <c r="A28" s="232" t="s">
        <v>116</v>
      </c>
      <c r="B28" s="266"/>
      <c r="C28" s="267"/>
      <c r="D28" s="267"/>
      <c r="E28" s="267"/>
      <c r="F28" s="268"/>
      <c r="G28" s="194"/>
      <c r="H28" s="194"/>
      <c r="I28" s="59">
        <f t="shared" si="3"/>
        <v>0</v>
      </c>
      <c r="J28" s="227"/>
      <c r="K28" s="227"/>
      <c r="L28" s="227"/>
      <c r="M28" s="227"/>
      <c r="N28" s="227"/>
      <c r="O28" s="227"/>
      <c r="P28" s="227"/>
      <c r="Q28" s="227"/>
      <c r="R28" s="227"/>
      <c r="S28" s="227"/>
      <c r="T28" s="227"/>
      <c r="U28" s="227"/>
      <c r="V28" s="227"/>
      <c r="W28" s="227"/>
      <c r="X28" s="227"/>
      <c r="Y28" s="227"/>
      <c r="Z28" s="227"/>
    </row>
    <row r="29" spans="1:26" ht="15.75" thickBot="1" x14ac:dyDescent="0.3">
      <c r="A29" s="233" t="s">
        <v>117</v>
      </c>
      <c r="B29" s="266"/>
      <c r="C29" s="267"/>
      <c r="D29" s="267"/>
      <c r="E29" s="267"/>
      <c r="F29" s="268"/>
      <c r="G29" s="230"/>
      <c r="H29" s="230"/>
      <c r="I29" s="61">
        <f>SUM(G29:H29)</f>
        <v>0</v>
      </c>
      <c r="J29" s="227"/>
      <c r="K29" s="227"/>
      <c r="L29" s="227"/>
      <c r="M29" s="227"/>
      <c r="N29" s="227"/>
      <c r="O29" s="227"/>
      <c r="P29" s="227"/>
      <c r="Q29" s="227"/>
      <c r="R29" s="227"/>
      <c r="S29" s="227"/>
      <c r="T29" s="227"/>
      <c r="U29" s="227"/>
      <c r="V29" s="227"/>
      <c r="W29" s="227"/>
      <c r="X29" s="227"/>
      <c r="Y29" s="227"/>
      <c r="Z29" s="227"/>
    </row>
    <row r="30" spans="1:26" ht="15.75" thickBot="1" x14ac:dyDescent="0.3">
      <c r="A30" s="179" t="s">
        <v>39</v>
      </c>
      <c r="B30" s="280"/>
      <c r="C30" s="281"/>
      <c r="D30" s="281"/>
      <c r="E30" s="281"/>
      <c r="F30" s="282"/>
      <c r="G30" s="228">
        <f>SUM(G24:G29)</f>
        <v>0</v>
      </c>
      <c r="H30" s="228">
        <f>SUM(H24:H29)</f>
        <v>0</v>
      </c>
      <c r="I30" s="229">
        <f>SUM(I24:I29)</f>
        <v>0</v>
      </c>
    </row>
    <row r="31" spans="1:26" x14ac:dyDescent="0.25">
      <c r="A31" s="163"/>
      <c r="B31" s="188"/>
      <c r="C31" s="188"/>
      <c r="D31" s="188"/>
      <c r="E31" s="188"/>
      <c r="F31" s="188"/>
      <c r="G31" s="188"/>
      <c r="H31" s="188"/>
      <c r="I31" s="169"/>
      <c r="J31" s="169"/>
      <c r="K31" s="168"/>
    </row>
    <row r="32" spans="1:26" ht="15.75" thickBot="1" x14ac:dyDescent="0.3">
      <c r="A32" s="164" t="s">
        <v>38</v>
      </c>
      <c r="B32" s="163"/>
      <c r="C32" s="163"/>
      <c r="D32" s="163"/>
      <c r="E32" s="163"/>
      <c r="F32" s="163"/>
      <c r="G32" s="163"/>
      <c r="H32" s="163"/>
      <c r="I32" s="163"/>
    </row>
    <row r="33" spans="1:26" ht="15" customHeight="1" x14ac:dyDescent="0.25">
      <c r="A33" s="274" t="s">
        <v>41</v>
      </c>
      <c r="B33" s="275"/>
      <c r="C33" s="276"/>
      <c r="D33" s="66" t="s">
        <v>96</v>
      </c>
      <c r="E33" s="66" t="s">
        <v>97</v>
      </c>
      <c r="F33" s="66" t="s">
        <v>106</v>
      </c>
      <c r="G33" s="67" t="s">
        <v>99</v>
      </c>
      <c r="H33" s="67" t="s">
        <v>100</v>
      </c>
      <c r="I33" s="68" t="s">
        <v>101</v>
      </c>
    </row>
    <row r="34" spans="1:26" ht="15.75" thickBot="1" x14ac:dyDescent="0.3">
      <c r="A34" s="195" t="s">
        <v>92</v>
      </c>
      <c r="B34" s="50"/>
      <c r="C34" s="189"/>
      <c r="D34" s="60">
        <f>G19+G30</f>
        <v>0</v>
      </c>
      <c r="E34" s="60">
        <f>H19+H30</f>
        <v>0</v>
      </c>
      <c r="F34" s="63">
        <v>0.2</v>
      </c>
      <c r="G34" s="60">
        <f>D34*$F34</f>
        <v>0</v>
      </c>
      <c r="H34" s="60">
        <f>E34*$F34</f>
        <v>0</v>
      </c>
      <c r="I34" s="64">
        <f>SUM(G34:H34)</f>
        <v>0</v>
      </c>
    </row>
    <row r="35" spans="1:26" x14ac:dyDescent="0.25">
      <c r="A35" s="163"/>
      <c r="B35" s="163"/>
      <c r="C35" s="163"/>
      <c r="D35" s="163"/>
      <c r="E35" s="163"/>
      <c r="F35" s="163"/>
      <c r="G35" s="163"/>
      <c r="H35" s="163"/>
      <c r="I35" s="163"/>
    </row>
    <row r="36" spans="1:26" ht="15.75" thickBot="1" x14ac:dyDescent="0.3">
      <c r="A36" s="295" t="s">
        <v>155</v>
      </c>
      <c r="B36" s="296"/>
      <c r="C36" s="296"/>
      <c r="D36" s="296"/>
      <c r="E36" s="296"/>
      <c r="F36" s="297"/>
      <c r="G36" s="191"/>
      <c r="H36" s="163"/>
      <c r="I36" s="163"/>
    </row>
    <row r="37" spans="1:26" ht="15.75" x14ac:dyDescent="0.25">
      <c r="A37" s="196" t="s">
        <v>107</v>
      </c>
      <c r="B37" s="197"/>
      <c r="C37" s="197"/>
      <c r="D37" s="69" t="s">
        <v>96</v>
      </c>
      <c r="E37" s="66" t="s">
        <v>97</v>
      </c>
      <c r="F37" s="68" t="s">
        <v>112</v>
      </c>
      <c r="G37" s="163"/>
      <c r="H37" s="163"/>
      <c r="I37" s="163"/>
    </row>
    <row r="38" spans="1:26" ht="15.75" thickBot="1" x14ac:dyDescent="0.3">
      <c r="A38" s="169"/>
      <c r="B38" s="169"/>
      <c r="C38" s="169"/>
      <c r="D38" s="65">
        <f>G19+G30+G34</f>
        <v>0</v>
      </c>
      <c r="E38" s="60">
        <f>H19+H30+H34</f>
        <v>0</v>
      </c>
      <c r="F38" s="64">
        <f>SUM(D38:E38)</f>
        <v>0</v>
      </c>
      <c r="G38" s="163"/>
      <c r="H38" s="163"/>
      <c r="I38" s="163"/>
    </row>
    <row r="39" spans="1:26" x14ac:dyDescent="0.25">
      <c r="A39" s="169"/>
      <c r="B39" s="169"/>
      <c r="C39" s="169"/>
      <c r="D39" s="198"/>
      <c r="E39" s="198"/>
      <c r="F39" s="199"/>
      <c r="G39" s="201"/>
      <c r="H39" s="201"/>
      <c r="I39" s="201"/>
      <c r="J39" s="201"/>
      <c r="K39" s="201"/>
      <c r="L39" s="201"/>
      <c r="M39" s="201"/>
      <c r="N39" s="201"/>
      <c r="O39" s="201"/>
      <c r="P39" s="201"/>
      <c r="Q39" s="201"/>
      <c r="R39" s="201"/>
      <c r="S39" s="201"/>
    </row>
    <row r="40" spans="1:26" ht="15.75" thickBot="1" x14ac:dyDescent="0.3">
      <c r="A40" s="169"/>
      <c r="B40" s="169"/>
      <c r="C40" s="169"/>
      <c r="D40" s="198"/>
      <c r="E40" s="198"/>
      <c r="F40" s="199"/>
      <c r="G40" s="163"/>
      <c r="H40" s="163"/>
      <c r="I40" s="163"/>
    </row>
    <row r="41" spans="1:26" ht="15.75" x14ac:dyDescent="0.25">
      <c r="A41" s="202" t="s">
        <v>93</v>
      </c>
      <c r="B41" s="203"/>
      <c r="C41" s="204"/>
      <c r="D41" s="205" t="s">
        <v>96</v>
      </c>
      <c r="E41" s="206" t="s">
        <v>97</v>
      </c>
      <c r="F41" s="207" t="s">
        <v>101</v>
      </c>
      <c r="G41" s="163"/>
      <c r="H41" s="190"/>
      <c r="I41" s="163"/>
    </row>
    <row r="42" spans="1:26" x14ac:dyDescent="0.25">
      <c r="A42" s="273" t="s">
        <v>94</v>
      </c>
      <c r="B42" s="273"/>
      <c r="C42" s="208"/>
      <c r="D42" s="209">
        <f>D38</f>
        <v>0</v>
      </c>
      <c r="E42" s="210">
        <f>E38</f>
        <v>0</v>
      </c>
      <c r="F42" s="211">
        <f>F38</f>
        <v>0</v>
      </c>
      <c r="G42" s="163"/>
      <c r="H42" s="163"/>
      <c r="I42" s="163"/>
    </row>
    <row r="43" spans="1:26" x14ac:dyDescent="0.25">
      <c r="A43" s="273" t="s">
        <v>108</v>
      </c>
      <c r="B43" s="273"/>
      <c r="C43" s="208"/>
      <c r="D43" s="212"/>
      <c r="E43" s="213"/>
      <c r="F43" s="211">
        <f>SUM(D43:E43)</f>
        <v>0</v>
      </c>
      <c r="G43" s="163"/>
      <c r="H43" s="163"/>
      <c r="I43" s="163"/>
    </row>
    <row r="44" spans="1:26" ht="15.75" thickBot="1" x14ac:dyDescent="0.3">
      <c r="A44" s="273" t="s">
        <v>109</v>
      </c>
      <c r="B44" s="273"/>
      <c r="C44" s="214"/>
      <c r="D44" s="215"/>
      <c r="E44" s="216"/>
      <c r="F44" s="217">
        <f>SUM(D44:E44)</f>
        <v>0</v>
      </c>
      <c r="G44" s="163"/>
      <c r="H44" s="163"/>
      <c r="I44" s="163"/>
    </row>
    <row r="45" spans="1:26" s="163" customFormat="1" ht="15.75" thickBot="1" x14ac:dyDescent="0.3">
      <c r="A45" s="218"/>
      <c r="B45" s="218"/>
      <c r="C45" s="218"/>
      <c r="D45" s="218"/>
      <c r="E45" s="218"/>
      <c r="F45" s="219">
        <f>SUM(F42:F44)</f>
        <v>0</v>
      </c>
      <c r="T45" s="222"/>
      <c r="U45" s="222"/>
      <c r="V45" s="222"/>
      <c r="W45" s="222"/>
      <c r="X45" s="222"/>
      <c r="Y45" s="222"/>
      <c r="Z45" s="222"/>
    </row>
    <row r="46" spans="1:26" s="163" customFormat="1" x14ac:dyDescent="0.25">
      <c r="T46" s="222"/>
      <c r="U46" s="222"/>
      <c r="V46" s="222"/>
      <c r="W46" s="222"/>
      <c r="X46" s="222"/>
      <c r="Y46" s="222"/>
      <c r="Z46" s="222"/>
    </row>
    <row r="47" spans="1:26" s="163" customFormat="1" x14ac:dyDescent="0.25">
      <c r="T47" s="222"/>
      <c r="U47" s="222"/>
      <c r="V47" s="222"/>
      <c r="W47" s="222"/>
      <c r="X47" s="222"/>
      <c r="Y47" s="222"/>
      <c r="Z47" s="222"/>
    </row>
    <row r="48" spans="1:26" s="163" customFormat="1" x14ac:dyDescent="0.25">
      <c r="A48" s="164" t="s">
        <v>110</v>
      </c>
      <c r="B48" s="225"/>
      <c r="C48" s="226"/>
      <c r="D48" s="226"/>
      <c r="E48" s="226"/>
      <c r="F48" s="226"/>
      <c r="G48" s="226"/>
      <c r="H48" s="226"/>
      <c r="I48" s="226"/>
      <c r="T48" s="222"/>
      <c r="U48" s="222"/>
      <c r="V48" s="222"/>
      <c r="W48" s="222"/>
      <c r="X48" s="222"/>
      <c r="Y48" s="222"/>
      <c r="Z48" s="222"/>
    </row>
    <row r="49" spans="2:26" s="163" customFormat="1" x14ac:dyDescent="0.25">
      <c r="B49" s="225"/>
      <c r="C49" s="226"/>
      <c r="D49" s="226"/>
      <c r="E49" s="226"/>
      <c r="F49" s="226"/>
      <c r="G49" s="226"/>
      <c r="H49" s="226"/>
      <c r="I49" s="226"/>
      <c r="T49" s="222"/>
      <c r="U49" s="222"/>
      <c r="V49" s="222"/>
      <c r="W49" s="222"/>
      <c r="X49" s="222"/>
      <c r="Y49" s="222"/>
      <c r="Z49" s="222"/>
    </row>
    <row r="50" spans="2:26" s="163" customFormat="1" x14ac:dyDescent="0.25">
      <c r="B50" s="226"/>
      <c r="C50" s="226"/>
      <c r="D50" s="226"/>
      <c r="E50" s="226"/>
      <c r="F50" s="226"/>
      <c r="G50" s="226"/>
      <c r="H50" s="226"/>
      <c r="I50" s="226"/>
      <c r="T50" s="222"/>
      <c r="U50" s="222"/>
      <c r="V50" s="222"/>
      <c r="W50" s="222"/>
      <c r="X50" s="222"/>
      <c r="Y50" s="222"/>
      <c r="Z50" s="222"/>
    </row>
    <row r="51" spans="2:26" s="163" customFormat="1" x14ac:dyDescent="0.25">
      <c r="B51" s="226"/>
      <c r="C51" s="226"/>
      <c r="D51" s="226"/>
      <c r="E51" s="226"/>
      <c r="F51" s="226"/>
      <c r="G51" s="226"/>
      <c r="H51" s="226"/>
      <c r="I51" s="226"/>
      <c r="T51" s="222"/>
      <c r="U51" s="222"/>
      <c r="V51" s="222"/>
      <c r="W51" s="222"/>
      <c r="X51" s="222"/>
      <c r="Y51" s="222"/>
      <c r="Z51" s="222"/>
    </row>
    <row r="52" spans="2:26" s="163" customFormat="1" x14ac:dyDescent="0.25">
      <c r="B52" s="226"/>
      <c r="C52" s="226"/>
      <c r="D52" s="226"/>
      <c r="E52" s="226"/>
      <c r="F52" s="226"/>
      <c r="G52" s="226"/>
      <c r="H52" s="226"/>
      <c r="I52" s="226"/>
      <c r="T52" s="222"/>
      <c r="U52" s="222"/>
      <c r="V52" s="222"/>
      <c r="W52" s="222"/>
      <c r="X52" s="222"/>
      <c r="Y52" s="222"/>
      <c r="Z52" s="222"/>
    </row>
    <row r="53" spans="2:26" s="163" customFormat="1" x14ac:dyDescent="0.25">
      <c r="B53" s="226"/>
      <c r="C53" s="226"/>
      <c r="D53" s="226"/>
      <c r="E53" s="226"/>
      <c r="F53" s="226"/>
      <c r="G53" s="226"/>
      <c r="H53" s="226"/>
      <c r="I53" s="226"/>
      <c r="T53" s="222"/>
      <c r="U53" s="222"/>
      <c r="V53" s="222"/>
      <c r="W53" s="222"/>
      <c r="X53" s="222"/>
      <c r="Y53" s="222"/>
      <c r="Z53" s="222"/>
    </row>
    <row r="54" spans="2:26" s="163" customFormat="1" x14ac:dyDescent="0.25">
      <c r="B54" s="226"/>
      <c r="C54" s="226"/>
      <c r="D54" s="226"/>
      <c r="E54" s="226"/>
      <c r="F54" s="226"/>
      <c r="G54" s="226"/>
      <c r="H54" s="226"/>
      <c r="I54" s="226"/>
      <c r="T54" s="222"/>
      <c r="U54" s="222"/>
      <c r="V54" s="222"/>
      <c r="W54" s="222"/>
      <c r="X54" s="222"/>
      <c r="Y54" s="222"/>
      <c r="Z54" s="222"/>
    </row>
    <row r="55" spans="2:26" s="163" customFormat="1" x14ac:dyDescent="0.25">
      <c r="B55" s="226"/>
      <c r="C55" s="226"/>
      <c r="D55" s="226"/>
      <c r="E55" s="226"/>
      <c r="F55" s="226"/>
      <c r="G55" s="226"/>
      <c r="H55" s="226"/>
      <c r="I55" s="226"/>
      <c r="T55" s="222"/>
      <c r="U55" s="222"/>
      <c r="V55" s="222"/>
      <c r="W55" s="222"/>
      <c r="X55" s="222"/>
      <c r="Y55" s="222"/>
      <c r="Z55" s="222"/>
    </row>
    <row r="56" spans="2:26" s="163" customFormat="1" x14ac:dyDescent="0.25">
      <c r="B56" s="226"/>
      <c r="C56" s="226"/>
      <c r="D56" s="226"/>
      <c r="E56" s="226"/>
      <c r="F56" s="226"/>
      <c r="G56" s="226"/>
      <c r="H56" s="226"/>
      <c r="I56" s="226"/>
      <c r="T56" s="222"/>
      <c r="U56" s="222"/>
      <c r="V56" s="222"/>
      <c r="W56" s="222"/>
      <c r="X56" s="222"/>
      <c r="Y56" s="222"/>
      <c r="Z56" s="222"/>
    </row>
    <row r="57" spans="2:26" s="163" customFormat="1" x14ac:dyDescent="0.25">
      <c r="B57" s="226"/>
      <c r="C57" s="226"/>
      <c r="D57" s="226"/>
      <c r="E57" s="226"/>
      <c r="F57" s="226"/>
      <c r="G57" s="226"/>
      <c r="H57" s="226"/>
      <c r="I57" s="226"/>
      <c r="T57" s="222"/>
      <c r="U57" s="222"/>
      <c r="V57" s="222"/>
      <c r="W57" s="222"/>
      <c r="X57" s="222"/>
      <c r="Y57" s="222"/>
      <c r="Z57" s="222"/>
    </row>
    <row r="58" spans="2:26" s="163" customFormat="1" x14ac:dyDescent="0.25">
      <c r="B58" s="226"/>
      <c r="C58" s="226"/>
      <c r="D58" s="226"/>
      <c r="E58" s="226"/>
      <c r="F58" s="226"/>
      <c r="G58" s="226"/>
      <c r="H58" s="226"/>
      <c r="I58" s="226"/>
      <c r="T58" s="222"/>
      <c r="U58" s="222"/>
      <c r="V58" s="222"/>
      <c r="W58" s="222"/>
      <c r="X58" s="222"/>
      <c r="Y58" s="222"/>
      <c r="Z58" s="222"/>
    </row>
    <row r="59" spans="2:26" s="163" customFormat="1" x14ac:dyDescent="0.25">
      <c r="B59" s="226"/>
      <c r="C59" s="226"/>
      <c r="D59" s="226"/>
      <c r="E59" s="226"/>
      <c r="F59" s="226"/>
      <c r="G59" s="226"/>
      <c r="H59" s="226"/>
      <c r="I59" s="226"/>
      <c r="T59" s="222"/>
      <c r="U59" s="222"/>
      <c r="V59" s="222"/>
      <c r="W59" s="222"/>
      <c r="X59" s="222"/>
      <c r="Y59" s="222"/>
      <c r="Z59" s="222"/>
    </row>
    <row r="60" spans="2:26" s="163" customFormat="1" x14ac:dyDescent="0.25">
      <c r="B60" s="226"/>
      <c r="C60" s="226"/>
      <c r="D60" s="226"/>
      <c r="E60" s="226"/>
      <c r="F60" s="226"/>
      <c r="G60" s="226"/>
      <c r="H60" s="226"/>
      <c r="I60" s="226"/>
      <c r="T60" s="222"/>
      <c r="U60" s="222"/>
      <c r="V60" s="222"/>
      <c r="W60" s="222"/>
      <c r="X60" s="222"/>
      <c r="Y60" s="222"/>
      <c r="Z60" s="222"/>
    </row>
    <row r="61" spans="2:26" s="163" customFormat="1" x14ac:dyDescent="0.25">
      <c r="T61" s="222"/>
      <c r="U61" s="222"/>
      <c r="V61" s="222"/>
      <c r="W61" s="222"/>
      <c r="X61" s="222"/>
      <c r="Y61" s="222"/>
      <c r="Z61" s="222"/>
    </row>
    <row r="62" spans="2:26" s="163" customFormat="1" x14ac:dyDescent="0.25">
      <c r="T62" s="222"/>
      <c r="U62" s="222"/>
      <c r="V62" s="222"/>
      <c r="W62" s="222"/>
      <c r="X62" s="222"/>
      <c r="Y62" s="222"/>
      <c r="Z62" s="222"/>
    </row>
    <row r="63" spans="2:26" s="163" customFormat="1" x14ac:dyDescent="0.25">
      <c r="T63" s="222"/>
      <c r="U63" s="222"/>
      <c r="V63" s="222"/>
      <c r="W63" s="222"/>
      <c r="X63" s="222"/>
      <c r="Y63" s="222"/>
      <c r="Z63" s="222"/>
    </row>
    <row r="64" spans="2:26" s="163" customFormat="1" x14ac:dyDescent="0.25">
      <c r="T64" s="222"/>
      <c r="U64" s="222"/>
      <c r="V64" s="222"/>
      <c r="W64" s="222"/>
      <c r="X64" s="222"/>
      <c r="Y64" s="222"/>
      <c r="Z64" s="222"/>
    </row>
    <row r="65" spans="20:26" s="163" customFormat="1" x14ac:dyDescent="0.25">
      <c r="T65" s="222"/>
      <c r="U65" s="222"/>
      <c r="V65" s="222"/>
      <c r="W65" s="222"/>
      <c r="X65" s="222"/>
      <c r="Y65" s="222"/>
      <c r="Z65" s="222"/>
    </row>
    <row r="66" spans="20:26" s="163" customFormat="1" x14ac:dyDescent="0.25">
      <c r="T66" s="222"/>
      <c r="U66" s="222"/>
      <c r="V66" s="222"/>
      <c r="W66" s="222"/>
      <c r="X66" s="222"/>
      <c r="Y66" s="222"/>
      <c r="Z66" s="222"/>
    </row>
    <row r="67" spans="20:26" s="163" customFormat="1" x14ac:dyDescent="0.25">
      <c r="T67" s="222"/>
      <c r="U67" s="222"/>
      <c r="V67" s="222"/>
      <c r="W67" s="222"/>
      <c r="X67" s="222"/>
      <c r="Y67" s="222"/>
      <c r="Z67" s="222"/>
    </row>
    <row r="68" spans="20:26" s="163" customFormat="1" x14ac:dyDescent="0.25">
      <c r="T68" s="222"/>
      <c r="U68" s="222"/>
      <c r="V68" s="222"/>
      <c r="W68" s="222"/>
      <c r="X68" s="222"/>
      <c r="Y68" s="222"/>
      <c r="Z68" s="222"/>
    </row>
    <row r="69" spans="20:26" s="163" customFormat="1" x14ac:dyDescent="0.25">
      <c r="T69" s="222"/>
      <c r="U69" s="222"/>
      <c r="V69" s="222"/>
      <c r="W69" s="222"/>
      <c r="X69" s="222"/>
      <c r="Y69" s="222"/>
      <c r="Z69" s="222"/>
    </row>
    <row r="70" spans="20:26" s="163" customFormat="1" x14ac:dyDescent="0.25">
      <c r="T70" s="222"/>
      <c r="U70" s="222"/>
      <c r="V70" s="222"/>
      <c r="W70" s="222"/>
      <c r="X70" s="222"/>
      <c r="Y70" s="222"/>
      <c r="Z70" s="222"/>
    </row>
    <row r="71" spans="20:26" s="163" customFormat="1" x14ac:dyDescent="0.25">
      <c r="T71" s="222"/>
      <c r="U71" s="222"/>
      <c r="V71" s="222"/>
      <c r="W71" s="222"/>
      <c r="X71" s="222"/>
      <c r="Y71" s="222"/>
      <c r="Z71" s="222"/>
    </row>
    <row r="72" spans="20:26" s="163" customFormat="1" x14ac:dyDescent="0.25">
      <c r="T72" s="222"/>
      <c r="U72" s="222"/>
      <c r="V72" s="222"/>
      <c r="W72" s="222"/>
      <c r="X72" s="222"/>
      <c r="Y72" s="222"/>
      <c r="Z72" s="222"/>
    </row>
    <row r="73" spans="20:26" s="163" customFormat="1" x14ac:dyDescent="0.25">
      <c r="T73" s="222"/>
      <c r="U73" s="222"/>
      <c r="V73" s="222"/>
      <c r="W73" s="222"/>
      <c r="X73" s="222"/>
      <c r="Y73" s="222"/>
      <c r="Z73" s="222"/>
    </row>
    <row r="74" spans="20:26" s="163" customFormat="1" x14ac:dyDescent="0.25">
      <c r="T74" s="222"/>
      <c r="U74" s="222"/>
      <c r="V74" s="222"/>
      <c r="W74" s="222"/>
      <c r="X74" s="222"/>
      <c r="Y74" s="222"/>
      <c r="Z74" s="222"/>
    </row>
    <row r="75" spans="20:26" s="163" customFormat="1" x14ac:dyDescent="0.25">
      <c r="T75" s="222"/>
      <c r="U75" s="222"/>
      <c r="V75" s="222"/>
      <c r="W75" s="222"/>
      <c r="X75" s="222"/>
      <c r="Y75" s="222"/>
      <c r="Z75" s="222"/>
    </row>
    <row r="76" spans="20:26" s="163" customFormat="1" x14ac:dyDescent="0.25">
      <c r="T76" s="222"/>
      <c r="U76" s="222"/>
      <c r="V76" s="222"/>
      <c r="W76" s="222"/>
      <c r="X76" s="222"/>
      <c r="Y76" s="222"/>
      <c r="Z76" s="222"/>
    </row>
    <row r="77" spans="20:26" s="163" customFormat="1" x14ac:dyDescent="0.25">
      <c r="T77" s="222"/>
      <c r="U77" s="222"/>
      <c r="V77" s="222"/>
      <c r="W77" s="222"/>
      <c r="X77" s="222"/>
      <c r="Y77" s="222"/>
      <c r="Z77" s="222"/>
    </row>
    <row r="78" spans="20:26" s="163" customFormat="1" x14ac:dyDescent="0.25">
      <c r="T78" s="222"/>
      <c r="U78" s="222"/>
      <c r="V78" s="222"/>
      <c r="W78" s="222"/>
      <c r="X78" s="222"/>
      <c r="Y78" s="222"/>
      <c r="Z78" s="222"/>
    </row>
    <row r="79" spans="20:26" s="163" customFormat="1" x14ac:dyDescent="0.25">
      <c r="T79" s="222"/>
      <c r="U79" s="222"/>
      <c r="V79" s="222"/>
      <c r="W79" s="222"/>
      <c r="X79" s="222"/>
      <c r="Y79" s="222"/>
      <c r="Z79" s="222"/>
    </row>
    <row r="80" spans="20:26" s="163" customFormat="1" x14ac:dyDescent="0.25">
      <c r="T80" s="222"/>
      <c r="U80" s="222"/>
      <c r="V80" s="222"/>
      <c r="W80" s="222"/>
      <c r="X80" s="222"/>
      <c r="Y80" s="222"/>
      <c r="Z80" s="222"/>
    </row>
    <row r="81" spans="20:26" s="163" customFormat="1" x14ac:dyDescent="0.25">
      <c r="T81" s="222"/>
      <c r="U81" s="222"/>
      <c r="V81" s="222"/>
      <c r="W81" s="222"/>
      <c r="X81" s="222"/>
      <c r="Y81" s="222"/>
      <c r="Z81" s="222"/>
    </row>
    <row r="82" spans="20:26" s="163" customFormat="1" x14ac:dyDescent="0.25">
      <c r="T82" s="222"/>
      <c r="U82" s="222"/>
      <c r="V82" s="222"/>
      <c r="W82" s="222"/>
      <c r="X82" s="222"/>
      <c r="Y82" s="222"/>
      <c r="Z82" s="222"/>
    </row>
    <row r="83" spans="20:26" s="163" customFormat="1" x14ac:dyDescent="0.25">
      <c r="T83" s="222"/>
      <c r="U83" s="222"/>
      <c r="V83" s="222"/>
      <c r="W83" s="222"/>
      <c r="X83" s="222"/>
      <c r="Y83" s="222"/>
      <c r="Z83" s="222"/>
    </row>
    <row r="84" spans="20:26" s="163" customFormat="1" x14ac:dyDescent="0.25">
      <c r="T84" s="222"/>
      <c r="U84" s="222"/>
      <c r="V84" s="222"/>
      <c r="W84" s="222"/>
      <c r="X84" s="222"/>
      <c r="Y84" s="222"/>
      <c r="Z84" s="222"/>
    </row>
    <row r="85" spans="20:26" s="163" customFormat="1" x14ac:dyDescent="0.25">
      <c r="T85" s="222"/>
      <c r="U85" s="222"/>
      <c r="V85" s="222"/>
      <c r="W85" s="222"/>
      <c r="X85" s="222"/>
      <c r="Y85" s="222"/>
      <c r="Z85" s="222"/>
    </row>
    <row r="86" spans="20:26" s="163" customFormat="1" x14ac:dyDescent="0.25">
      <c r="T86" s="222"/>
      <c r="U86" s="222"/>
      <c r="V86" s="222"/>
      <c r="W86" s="222"/>
      <c r="X86" s="222"/>
      <c r="Y86" s="222"/>
      <c r="Z86" s="222"/>
    </row>
    <row r="87" spans="20:26" s="163" customFormat="1" x14ac:dyDescent="0.25">
      <c r="T87" s="222"/>
      <c r="U87" s="222"/>
      <c r="V87" s="222"/>
      <c r="W87" s="222"/>
      <c r="X87" s="222"/>
      <c r="Y87" s="222"/>
      <c r="Z87" s="222"/>
    </row>
    <row r="88" spans="20:26" s="163" customFormat="1" x14ac:dyDescent="0.25">
      <c r="T88" s="222"/>
      <c r="U88" s="222"/>
      <c r="V88" s="222"/>
      <c r="W88" s="222"/>
      <c r="X88" s="222"/>
      <c r="Y88" s="222"/>
      <c r="Z88" s="222"/>
    </row>
    <row r="89" spans="20:26" s="163" customFormat="1" x14ac:dyDescent="0.25">
      <c r="T89" s="222"/>
      <c r="U89" s="222"/>
      <c r="V89" s="222"/>
      <c r="W89" s="222"/>
      <c r="X89" s="222"/>
      <c r="Y89" s="222"/>
      <c r="Z89" s="222"/>
    </row>
    <row r="90" spans="20:26" s="163" customFormat="1" x14ac:dyDescent="0.25">
      <c r="T90" s="222"/>
      <c r="U90" s="222"/>
      <c r="V90" s="222"/>
      <c r="W90" s="222"/>
      <c r="X90" s="222"/>
      <c r="Y90" s="222"/>
      <c r="Z90" s="222"/>
    </row>
    <row r="91" spans="20:26" s="163" customFormat="1" x14ac:dyDescent="0.25">
      <c r="T91" s="222"/>
      <c r="U91" s="222"/>
      <c r="V91" s="222"/>
      <c r="W91" s="222"/>
      <c r="X91" s="222"/>
      <c r="Y91" s="222"/>
      <c r="Z91" s="222"/>
    </row>
    <row r="92" spans="20:26" s="163" customFormat="1" x14ac:dyDescent="0.25">
      <c r="T92" s="222"/>
      <c r="U92" s="222"/>
      <c r="V92" s="222"/>
      <c r="W92" s="222"/>
      <c r="X92" s="222"/>
      <c r="Y92" s="222"/>
      <c r="Z92" s="222"/>
    </row>
    <row r="93" spans="20:26" s="163" customFormat="1" x14ac:dyDescent="0.25">
      <c r="T93" s="222"/>
      <c r="U93" s="222"/>
      <c r="V93" s="222"/>
      <c r="W93" s="222"/>
      <c r="X93" s="222"/>
      <c r="Y93" s="222"/>
      <c r="Z93" s="222"/>
    </row>
    <row r="94" spans="20:26" s="163" customFormat="1" x14ac:dyDescent="0.25">
      <c r="T94" s="222"/>
      <c r="U94" s="222"/>
      <c r="V94" s="222"/>
      <c r="W94" s="222"/>
      <c r="X94" s="222"/>
      <c r="Y94" s="222"/>
      <c r="Z94" s="222"/>
    </row>
    <row r="95" spans="20:26" s="163" customFormat="1" x14ac:dyDescent="0.25">
      <c r="T95" s="222"/>
      <c r="U95" s="222"/>
      <c r="V95" s="222"/>
      <c r="W95" s="222"/>
      <c r="X95" s="222"/>
      <c r="Y95" s="222"/>
      <c r="Z95" s="222"/>
    </row>
    <row r="96" spans="20:26" s="163" customFormat="1" x14ac:dyDescent="0.25">
      <c r="T96" s="222"/>
      <c r="U96" s="222"/>
      <c r="V96" s="222"/>
      <c r="W96" s="222"/>
      <c r="X96" s="222"/>
      <c r="Y96" s="222"/>
      <c r="Z96" s="222"/>
    </row>
    <row r="97" spans="20:26" s="163" customFormat="1" x14ac:dyDescent="0.25">
      <c r="T97" s="222"/>
      <c r="U97" s="222"/>
      <c r="V97" s="222"/>
      <c r="W97" s="222"/>
      <c r="X97" s="222"/>
      <c r="Y97" s="222"/>
      <c r="Z97" s="222"/>
    </row>
    <row r="98" spans="20:26" s="163" customFormat="1" x14ac:dyDescent="0.25">
      <c r="T98" s="222"/>
      <c r="U98" s="222"/>
      <c r="V98" s="222"/>
      <c r="W98" s="222"/>
      <c r="X98" s="222"/>
      <c r="Y98" s="222"/>
      <c r="Z98" s="222"/>
    </row>
    <row r="99" spans="20:26" s="163" customFormat="1" x14ac:dyDescent="0.25">
      <c r="T99" s="222"/>
      <c r="U99" s="222"/>
      <c r="V99" s="222"/>
      <c r="W99" s="222"/>
      <c r="X99" s="222"/>
      <c r="Y99" s="222"/>
      <c r="Z99" s="222"/>
    </row>
    <row r="100" spans="20:26" s="163" customFormat="1" x14ac:dyDescent="0.25">
      <c r="T100" s="222"/>
      <c r="U100" s="222"/>
      <c r="V100" s="222"/>
      <c r="W100" s="222"/>
      <c r="X100" s="222"/>
      <c r="Y100" s="222"/>
      <c r="Z100" s="222"/>
    </row>
    <row r="101" spans="20:26" s="163" customFormat="1" x14ac:dyDescent="0.25">
      <c r="T101" s="222"/>
      <c r="U101" s="222"/>
      <c r="V101" s="222"/>
      <c r="W101" s="222"/>
      <c r="X101" s="222"/>
      <c r="Y101" s="222"/>
      <c r="Z101" s="222"/>
    </row>
    <row r="102" spans="20:26" s="163" customFormat="1" x14ac:dyDescent="0.25">
      <c r="T102" s="222"/>
      <c r="U102" s="222"/>
      <c r="V102" s="222"/>
      <c r="W102" s="222"/>
      <c r="X102" s="222"/>
      <c r="Y102" s="222"/>
      <c r="Z102" s="222"/>
    </row>
    <row r="103" spans="20:26" s="163" customFormat="1" x14ac:dyDescent="0.25">
      <c r="T103" s="222"/>
      <c r="U103" s="222"/>
      <c r="V103" s="222"/>
      <c r="W103" s="222"/>
      <c r="X103" s="222"/>
      <c r="Y103" s="222"/>
      <c r="Z103" s="222"/>
    </row>
    <row r="104" spans="20:26" s="163" customFormat="1" x14ac:dyDescent="0.25">
      <c r="T104" s="222"/>
      <c r="U104" s="222"/>
      <c r="V104" s="222"/>
      <c r="W104" s="222"/>
      <c r="X104" s="222"/>
      <c r="Y104" s="222"/>
      <c r="Z104" s="222"/>
    </row>
    <row r="105" spans="20:26" s="163" customFormat="1" x14ac:dyDescent="0.25">
      <c r="T105" s="222"/>
      <c r="U105" s="222"/>
      <c r="V105" s="222"/>
      <c r="W105" s="222"/>
      <c r="X105" s="222"/>
      <c r="Y105" s="222"/>
      <c r="Z105" s="222"/>
    </row>
    <row r="106" spans="20:26" s="163" customFormat="1" x14ac:dyDescent="0.25">
      <c r="T106" s="222"/>
      <c r="U106" s="222"/>
      <c r="V106" s="222"/>
      <c r="W106" s="222"/>
      <c r="X106" s="222"/>
      <c r="Y106" s="222"/>
      <c r="Z106" s="222"/>
    </row>
    <row r="107" spans="20:26" s="163" customFormat="1" x14ac:dyDescent="0.25">
      <c r="T107" s="222"/>
      <c r="U107" s="222"/>
      <c r="V107" s="222"/>
      <c r="W107" s="222"/>
      <c r="X107" s="222"/>
      <c r="Y107" s="222"/>
      <c r="Z107" s="222"/>
    </row>
    <row r="108" spans="20:26" s="163" customFormat="1" x14ac:dyDescent="0.25">
      <c r="T108" s="222"/>
      <c r="U108" s="222"/>
      <c r="V108" s="222"/>
      <c r="W108" s="222"/>
      <c r="X108" s="222"/>
      <c r="Y108" s="222"/>
      <c r="Z108" s="222"/>
    </row>
    <row r="109" spans="20:26" s="163" customFormat="1" x14ac:dyDescent="0.25">
      <c r="T109" s="222"/>
      <c r="U109" s="222"/>
      <c r="V109" s="222"/>
      <c r="W109" s="222"/>
      <c r="X109" s="222"/>
      <c r="Y109" s="222"/>
      <c r="Z109" s="222"/>
    </row>
    <row r="110" spans="20:26" s="163" customFormat="1" x14ac:dyDescent="0.25">
      <c r="T110" s="222"/>
      <c r="U110" s="222"/>
      <c r="V110" s="222"/>
      <c r="W110" s="222"/>
      <c r="X110" s="222"/>
      <c r="Y110" s="222"/>
      <c r="Z110" s="222"/>
    </row>
    <row r="111" spans="20:26" s="163" customFormat="1" x14ac:dyDescent="0.25">
      <c r="T111" s="222"/>
      <c r="U111" s="222"/>
      <c r="V111" s="222"/>
      <c r="W111" s="222"/>
      <c r="X111" s="222"/>
      <c r="Y111" s="222"/>
      <c r="Z111" s="222"/>
    </row>
    <row r="112" spans="20:26" s="163" customFormat="1" x14ac:dyDescent="0.25">
      <c r="T112" s="222"/>
      <c r="U112" s="222"/>
      <c r="V112" s="222"/>
      <c r="W112" s="222"/>
      <c r="X112" s="222"/>
      <c r="Y112" s="222"/>
      <c r="Z112" s="222"/>
    </row>
    <row r="113" spans="20:26" s="163" customFormat="1" x14ac:dyDescent="0.25">
      <c r="T113" s="222"/>
      <c r="U113" s="222"/>
      <c r="V113" s="222"/>
      <c r="W113" s="222"/>
      <c r="X113" s="222"/>
      <c r="Y113" s="222"/>
      <c r="Z113" s="222"/>
    </row>
    <row r="114" spans="20:26" s="163" customFormat="1" x14ac:dyDescent="0.25">
      <c r="T114" s="222"/>
      <c r="U114" s="222"/>
      <c r="V114" s="222"/>
      <c r="W114" s="222"/>
      <c r="X114" s="222"/>
      <c r="Y114" s="222"/>
      <c r="Z114" s="222"/>
    </row>
    <row r="115" spans="20:26" s="163" customFormat="1" x14ac:dyDescent="0.25">
      <c r="T115" s="222"/>
      <c r="U115" s="222"/>
      <c r="V115" s="222"/>
      <c r="W115" s="222"/>
      <c r="X115" s="222"/>
      <c r="Y115" s="222"/>
      <c r="Z115" s="222"/>
    </row>
    <row r="116" spans="20:26" s="163" customFormat="1" x14ac:dyDescent="0.25">
      <c r="T116" s="222"/>
      <c r="U116" s="222"/>
      <c r="V116" s="222"/>
      <c r="W116" s="222"/>
      <c r="X116" s="222"/>
      <c r="Y116" s="222"/>
      <c r="Z116" s="222"/>
    </row>
    <row r="117" spans="20:26" s="163" customFormat="1" x14ac:dyDescent="0.25">
      <c r="T117" s="222"/>
      <c r="U117" s="222"/>
      <c r="V117" s="222"/>
      <c r="W117" s="222"/>
      <c r="X117" s="222"/>
      <c r="Y117" s="222"/>
      <c r="Z117" s="222"/>
    </row>
    <row r="118" spans="20:26" s="163" customFormat="1" x14ac:dyDescent="0.25">
      <c r="T118" s="222"/>
      <c r="U118" s="222"/>
      <c r="V118" s="222"/>
      <c r="W118" s="222"/>
      <c r="X118" s="222"/>
      <c r="Y118" s="222"/>
      <c r="Z118" s="222"/>
    </row>
    <row r="119" spans="20:26" s="163" customFormat="1" x14ac:dyDescent="0.25">
      <c r="T119" s="222"/>
      <c r="U119" s="222"/>
      <c r="V119" s="222"/>
      <c r="W119" s="222"/>
      <c r="X119" s="222"/>
      <c r="Y119" s="222"/>
      <c r="Z119" s="222"/>
    </row>
    <row r="120" spans="20:26" s="163" customFormat="1" x14ac:dyDescent="0.25">
      <c r="T120" s="222"/>
      <c r="U120" s="222"/>
      <c r="V120" s="222"/>
      <c r="W120" s="222"/>
      <c r="X120" s="222"/>
      <c r="Y120" s="222"/>
      <c r="Z120" s="222"/>
    </row>
    <row r="121" spans="20:26" s="163" customFormat="1" x14ac:dyDescent="0.25">
      <c r="T121" s="222"/>
      <c r="U121" s="222"/>
      <c r="V121" s="222"/>
      <c r="W121" s="222"/>
      <c r="X121" s="222"/>
      <c r="Y121" s="222"/>
      <c r="Z121" s="222"/>
    </row>
    <row r="122" spans="20:26" s="163" customFormat="1" x14ac:dyDescent="0.25">
      <c r="T122" s="222"/>
      <c r="U122" s="222"/>
      <c r="V122" s="222"/>
      <c r="W122" s="222"/>
      <c r="X122" s="222"/>
      <c r="Y122" s="222"/>
      <c r="Z122" s="222"/>
    </row>
    <row r="123" spans="20:26" s="163" customFormat="1" x14ac:dyDescent="0.25">
      <c r="T123" s="222"/>
      <c r="U123" s="222"/>
      <c r="V123" s="222"/>
      <c r="W123" s="222"/>
      <c r="X123" s="222"/>
      <c r="Y123" s="222"/>
      <c r="Z123" s="222"/>
    </row>
    <row r="124" spans="20:26" s="163" customFormat="1" x14ac:dyDescent="0.25">
      <c r="T124" s="222"/>
      <c r="U124" s="222"/>
      <c r="V124" s="222"/>
      <c r="W124" s="222"/>
      <c r="X124" s="222"/>
      <c r="Y124" s="222"/>
      <c r="Z124" s="222"/>
    </row>
    <row r="125" spans="20:26" s="163" customFormat="1" x14ac:dyDescent="0.25">
      <c r="T125" s="222"/>
      <c r="U125" s="222"/>
      <c r="V125" s="222"/>
      <c r="W125" s="222"/>
      <c r="X125" s="222"/>
      <c r="Y125" s="222"/>
      <c r="Z125" s="222"/>
    </row>
    <row r="126" spans="20:26" s="163" customFormat="1" x14ac:dyDescent="0.25">
      <c r="T126" s="222"/>
      <c r="U126" s="222"/>
      <c r="V126" s="222"/>
      <c r="W126" s="222"/>
      <c r="X126" s="222"/>
      <c r="Y126" s="222"/>
      <c r="Z126" s="222"/>
    </row>
    <row r="127" spans="20:26" s="163" customFormat="1" x14ac:dyDescent="0.25">
      <c r="T127" s="222"/>
      <c r="U127" s="222"/>
      <c r="V127" s="222"/>
      <c r="W127" s="222"/>
      <c r="X127" s="222"/>
      <c r="Y127" s="222"/>
      <c r="Z127" s="222"/>
    </row>
    <row r="128" spans="20:26" s="163" customFormat="1" x14ac:dyDescent="0.25">
      <c r="T128" s="222"/>
      <c r="U128" s="222"/>
      <c r="V128" s="222"/>
      <c r="W128" s="222"/>
      <c r="X128" s="222"/>
      <c r="Y128" s="222"/>
      <c r="Z128" s="222"/>
    </row>
    <row r="129" spans="20:26" s="163" customFormat="1" x14ac:dyDescent="0.25">
      <c r="T129" s="222"/>
      <c r="U129" s="222"/>
      <c r="V129" s="222"/>
      <c r="W129" s="222"/>
      <c r="X129" s="222"/>
      <c r="Y129" s="222"/>
      <c r="Z129" s="222"/>
    </row>
    <row r="130" spans="20:26" s="163" customFormat="1" x14ac:dyDescent="0.25">
      <c r="T130" s="222"/>
      <c r="U130" s="222"/>
      <c r="V130" s="222"/>
      <c r="W130" s="222"/>
      <c r="X130" s="222"/>
      <c r="Y130" s="222"/>
      <c r="Z130" s="222"/>
    </row>
    <row r="131" spans="20:26" s="163" customFormat="1" x14ac:dyDescent="0.25">
      <c r="T131" s="222"/>
      <c r="U131" s="222"/>
      <c r="V131" s="222"/>
      <c r="W131" s="222"/>
      <c r="X131" s="222"/>
      <c r="Y131" s="222"/>
      <c r="Z131" s="222"/>
    </row>
    <row r="132" spans="20:26" s="163" customFormat="1" x14ac:dyDescent="0.25">
      <c r="T132" s="222"/>
      <c r="U132" s="222"/>
      <c r="V132" s="222"/>
      <c r="W132" s="222"/>
      <c r="X132" s="222"/>
      <c r="Y132" s="222"/>
      <c r="Z132" s="222"/>
    </row>
    <row r="133" spans="20:26" s="163" customFormat="1" x14ac:dyDescent="0.25">
      <c r="T133" s="222"/>
      <c r="U133" s="222"/>
      <c r="V133" s="222"/>
      <c r="W133" s="222"/>
      <c r="X133" s="222"/>
      <c r="Y133" s="222"/>
      <c r="Z133" s="222"/>
    </row>
    <row r="134" spans="20:26" s="163" customFormat="1" x14ac:dyDescent="0.25">
      <c r="T134" s="222"/>
      <c r="U134" s="222"/>
      <c r="V134" s="222"/>
      <c r="W134" s="222"/>
      <c r="X134" s="222"/>
      <c r="Y134" s="222"/>
      <c r="Z134" s="222"/>
    </row>
    <row r="135" spans="20:26" s="163" customFormat="1" x14ac:dyDescent="0.25">
      <c r="T135" s="222"/>
      <c r="U135" s="222"/>
      <c r="V135" s="222"/>
      <c r="W135" s="222"/>
      <c r="X135" s="222"/>
      <c r="Y135" s="222"/>
      <c r="Z135" s="222"/>
    </row>
    <row r="136" spans="20:26" s="163" customFormat="1" x14ac:dyDescent="0.25">
      <c r="T136" s="222"/>
      <c r="U136" s="222"/>
      <c r="V136" s="222"/>
      <c r="W136" s="222"/>
      <c r="X136" s="222"/>
      <c r="Y136" s="222"/>
      <c r="Z136" s="222"/>
    </row>
    <row r="137" spans="20:26" s="163" customFormat="1" x14ac:dyDescent="0.25">
      <c r="T137" s="222"/>
      <c r="U137" s="222"/>
      <c r="V137" s="222"/>
      <c r="W137" s="222"/>
      <c r="X137" s="222"/>
      <c r="Y137" s="222"/>
      <c r="Z137" s="222"/>
    </row>
    <row r="138" spans="20:26" s="163" customFormat="1" x14ac:dyDescent="0.25">
      <c r="T138" s="222"/>
      <c r="U138" s="222"/>
      <c r="V138" s="222"/>
      <c r="W138" s="222"/>
      <c r="X138" s="222"/>
      <c r="Y138" s="222"/>
      <c r="Z138" s="222"/>
    </row>
    <row r="139" spans="20:26" s="163" customFormat="1" x14ac:dyDescent="0.25">
      <c r="T139" s="222"/>
      <c r="U139" s="222"/>
      <c r="V139" s="222"/>
      <c r="W139" s="222"/>
      <c r="X139" s="222"/>
      <c r="Y139" s="222"/>
      <c r="Z139" s="222"/>
    </row>
    <row r="140" spans="20:26" s="163" customFormat="1" x14ac:dyDescent="0.25">
      <c r="T140" s="222"/>
      <c r="U140" s="222"/>
      <c r="V140" s="222"/>
      <c r="W140" s="222"/>
      <c r="X140" s="222"/>
      <c r="Y140" s="222"/>
      <c r="Z140" s="222"/>
    </row>
    <row r="141" spans="20:26" s="163" customFormat="1" x14ac:dyDescent="0.25">
      <c r="T141" s="222"/>
      <c r="U141" s="222"/>
      <c r="V141" s="222"/>
      <c r="W141" s="222"/>
      <c r="X141" s="222"/>
      <c r="Y141" s="222"/>
      <c r="Z141" s="222"/>
    </row>
    <row r="142" spans="20:26" s="163" customFormat="1" x14ac:dyDescent="0.25">
      <c r="T142" s="222"/>
      <c r="U142" s="222"/>
      <c r="V142" s="222"/>
      <c r="W142" s="222"/>
      <c r="X142" s="222"/>
      <c r="Y142" s="222"/>
      <c r="Z142" s="222"/>
    </row>
    <row r="143" spans="20:26" s="163" customFormat="1" x14ac:dyDescent="0.25">
      <c r="T143" s="222"/>
      <c r="U143" s="222"/>
      <c r="V143" s="222"/>
      <c r="W143" s="222"/>
      <c r="X143" s="222"/>
      <c r="Y143" s="222"/>
      <c r="Z143" s="222"/>
    </row>
    <row r="144" spans="20:26" s="163" customFormat="1" x14ac:dyDescent="0.25">
      <c r="T144" s="222"/>
      <c r="U144" s="222"/>
      <c r="V144" s="222"/>
      <c r="W144" s="222"/>
      <c r="X144" s="222"/>
      <c r="Y144" s="222"/>
      <c r="Z144" s="222"/>
    </row>
    <row r="145" spans="20:26" s="163" customFormat="1" x14ac:dyDescent="0.25">
      <c r="T145" s="222"/>
      <c r="U145" s="222"/>
      <c r="V145" s="222"/>
      <c r="W145" s="222"/>
      <c r="X145" s="222"/>
      <c r="Y145" s="222"/>
      <c r="Z145" s="222"/>
    </row>
    <row r="146" spans="20:26" s="163" customFormat="1" x14ac:dyDescent="0.25">
      <c r="T146" s="222"/>
      <c r="U146" s="222"/>
      <c r="V146" s="222"/>
      <c r="W146" s="222"/>
      <c r="X146" s="222"/>
      <c r="Y146" s="222"/>
      <c r="Z146" s="222"/>
    </row>
    <row r="147" spans="20:26" s="163" customFormat="1" x14ac:dyDescent="0.25">
      <c r="T147" s="222"/>
      <c r="U147" s="222"/>
      <c r="V147" s="222"/>
      <c r="W147" s="222"/>
      <c r="X147" s="222"/>
      <c r="Y147" s="222"/>
      <c r="Z147" s="222"/>
    </row>
    <row r="148" spans="20:26" s="163" customFormat="1" x14ac:dyDescent="0.25">
      <c r="T148" s="222"/>
      <c r="U148" s="222"/>
      <c r="V148" s="222"/>
      <c r="W148" s="222"/>
      <c r="X148" s="222"/>
      <c r="Y148" s="222"/>
      <c r="Z148" s="222"/>
    </row>
    <row r="149" spans="20:26" s="163" customFormat="1" x14ac:dyDescent="0.25">
      <c r="T149" s="222"/>
      <c r="U149" s="222"/>
      <c r="V149" s="222"/>
      <c r="W149" s="222"/>
      <c r="X149" s="222"/>
      <c r="Y149" s="222"/>
      <c r="Z149" s="222"/>
    </row>
    <row r="150" spans="20:26" s="163" customFormat="1" x14ac:dyDescent="0.25">
      <c r="T150" s="222"/>
      <c r="U150" s="222"/>
      <c r="V150" s="222"/>
      <c r="W150" s="222"/>
      <c r="X150" s="222"/>
      <c r="Y150" s="222"/>
      <c r="Z150" s="222"/>
    </row>
    <row r="151" spans="20:26" s="163" customFormat="1" x14ac:dyDescent="0.25">
      <c r="T151" s="222"/>
      <c r="U151" s="222"/>
      <c r="V151" s="222"/>
      <c r="W151" s="222"/>
      <c r="X151" s="222"/>
      <c r="Y151" s="222"/>
      <c r="Z151" s="222"/>
    </row>
    <row r="152" spans="20:26" s="163" customFormat="1" x14ac:dyDescent="0.25">
      <c r="T152" s="222"/>
      <c r="U152" s="222"/>
      <c r="V152" s="222"/>
      <c r="W152" s="222"/>
      <c r="X152" s="222"/>
      <c r="Y152" s="222"/>
      <c r="Z152" s="222"/>
    </row>
    <row r="153" spans="20:26" s="163" customFormat="1" x14ac:dyDescent="0.25">
      <c r="T153" s="222"/>
      <c r="U153" s="222"/>
      <c r="V153" s="222"/>
      <c r="W153" s="222"/>
      <c r="X153" s="222"/>
      <c r="Y153" s="222"/>
      <c r="Z153" s="222"/>
    </row>
    <row r="154" spans="20:26" s="163" customFormat="1" x14ac:dyDescent="0.25">
      <c r="T154" s="222"/>
      <c r="U154" s="222"/>
      <c r="V154" s="222"/>
      <c r="W154" s="222"/>
      <c r="X154" s="222"/>
      <c r="Y154" s="222"/>
      <c r="Z154" s="222"/>
    </row>
    <row r="155" spans="20:26" s="163" customFormat="1" x14ac:dyDescent="0.25">
      <c r="T155" s="222"/>
      <c r="U155" s="222"/>
      <c r="V155" s="222"/>
      <c r="W155" s="222"/>
      <c r="X155" s="222"/>
      <c r="Y155" s="222"/>
      <c r="Z155" s="222"/>
    </row>
    <row r="156" spans="20:26" s="163" customFormat="1" x14ac:dyDescent="0.25">
      <c r="T156" s="222"/>
      <c r="U156" s="222"/>
      <c r="V156" s="222"/>
      <c r="W156" s="222"/>
      <c r="X156" s="222"/>
      <c r="Y156" s="222"/>
      <c r="Z156" s="222"/>
    </row>
    <row r="157" spans="20:26" s="163" customFormat="1" x14ac:dyDescent="0.25">
      <c r="T157" s="222"/>
      <c r="U157" s="222"/>
      <c r="V157" s="222"/>
      <c r="W157" s="222"/>
      <c r="X157" s="222"/>
      <c r="Y157" s="222"/>
      <c r="Z157" s="222"/>
    </row>
    <row r="158" spans="20:26" s="163" customFormat="1" x14ac:dyDescent="0.25">
      <c r="T158" s="222"/>
      <c r="U158" s="222"/>
      <c r="V158" s="222"/>
      <c r="W158" s="222"/>
      <c r="X158" s="222"/>
      <c r="Y158" s="222"/>
      <c r="Z158" s="222"/>
    </row>
    <row r="159" spans="20:26" s="163" customFormat="1" x14ac:dyDescent="0.25">
      <c r="T159" s="222"/>
      <c r="U159" s="222"/>
      <c r="V159" s="222"/>
      <c r="W159" s="222"/>
      <c r="X159" s="222"/>
      <c r="Y159" s="222"/>
      <c r="Z159" s="222"/>
    </row>
    <row r="160" spans="20:26" s="163" customFormat="1" x14ac:dyDescent="0.25">
      <c r="T160" s="222"/>
      <c r="U160" s="222"/>
      <c r="V160" s="222"/>
      <c r="W160" s="222"/>
      <c r="X160" s="222"/>
      <c r="Y160" s="222"/>
      <c r="Z160" s="222"/>
    </row>
    <row r="161" spans="20:26" s="163" customFormat="1" x14ac:dyDescent="0.25">
      <c r="T161" s="222"/>
      <c r="U161" s="222"/>
      <c r="V161" s="222"/>
      <c r="W161" s="222"/>
      <c r="X161" s="222"/>
      <c r="Y161" s="222"/>
      <c r="Z161" s="222"/>
    </row>
    <row r="162" spans="20:26" s="163" customFormat="1" x14ac:dyDescent="0.25">
      <c r="T162" s="222"/>
      <c r="U162" s="222"/>
      <c r="V162" s="222"/>
      <c r="W162" s="222"/>
      <c r="X162" s="222"/>
      <c r="Y162" s="222"/>
      <c r="Z162" s="222"/>
    </row>
    <row r="163" spans="20:26" s="163" customFormat="1" x14ac:dyDescent="0.25">
      <c r="T163" s="222"/>
      <c r="U163" s="222"/>
      <c r="V163" s="222"/>
      <c r="W163" s="222"/>
      <c r="X163" s="222"/>
      <c r="Y163" s="222"/>
      <c r="Z163" s="222"/>
    </row>
    <row r="164" spans="20:26" s="163" customFormat="1" x14ac:dyDescent="0.25">
      <c r="T164" s="222"/>
      <c r="U164" s="222"/>
      <c r="V164" s="222"/>
      <c r="W164" s="222"/>
      <c r="X164" s="222"/>
      <c r="Y164" s="222"/>
      <c r="Z164" s="222"/>
    </row>
    <row r="165" spans="20:26" s="163" customFormat="1" x14ac:dyDescent="0.25">
      <c r="T165" s="222"/>
      <c r="U165" s="222"/>
      <c r="V165" s="222"/>
      <c r="W165" s="222"/>
      <c r="X165" s="222"/>
      <c r="Y165" s="222"/>
      <c r="Z165" s="222"/>
    </row>
    <row r="166" spans="20:26" s="163" customFormat="1" x14ac:dyDescent="0.25">
      <c r="T166" s="222"/>
      <c r="U166" s="222"/>
      <c r="V166" s="222"/>
      <c r="W166" s="222"/>
      <c r="X166" s="222"/>
      <c r="Y166" s="222"/>
      <c r="Z166" s="222"/>
    </row>
    <row r="167" spans="20:26" s="163" customFormat="1" x14ac:dyDescent="0.25">
      <c r="T167" s="222"/>
      <c r="U167" s="222"/>
      <c r="V167" s="222"/>
      <c r="W167" s="222"/>
      <c r="X167" s="222"/>
      <c r="Y167" s="222"/>
      <c r="Z167" s="222"/>
    </row>
    <row r="168" spans="20:26" s="163" customFormat="1" x14ac:dyDescent="0.25">
      <c r="T168" s="222"/>
      <c r="U168" s="222"/>
      <c r="V168" s="222"/>
      <c r="W168" s="222"/>
      <c r="X168" s="222"/>
      <c r="Y168" s="222"/>
      <c r="Z168" s="222"/>
    </row>
    <row r="169" spans="20:26" s="163" customFormat="1" x14ac:dyDescent="0.25">
      <c r="T169" s="222"/>
      <c r="U169" s="222"/>
      <c r="V169" s="222"/>
      <c r="W169" s="222"/>
      <c r="X169" s="222"/>
      <c r="Y169" s="222"/>
      <c r="Z169" s="222"/>
    </row>
    <row r="170" spans="20:26" s="163" customFormat="1" x14ac:dyDescent="0.25">
      <c r="T170" s="222"/>
      <c r="U170" s="222"/>
      <c r="V170" s="222"/>
      <c r="W170" s="222"/>
      <c r="X170" s="222"/>
      <c r="Y170" s="222"/>
      <c r="Z170" s="222"/>
    </row>
    <row r="171" spans="20:26" s="163" customFormat="1" x14ac:dyDescent="0.25">
      <c r="T171" s="222"/>
      <c r="U171" s="222"/>
      <c r="V171" s="222"/>
      <c r="W171" s="222"/>
      <c r="X171" s="222"/>
      <c r="Y171" s="222"/>
      <c r="Z171" s="222"/>
    </row>
    <row r="172" spans="20:26" s="163" customFormat="1" x14ac:dyDescent="0.25">
      <c r="T172" s="222"/>
      <c r="U172" s="222"/>
      <c r="V172" s="222"/>
      <c r="W172" s="222"/>
      <c r="X172" s="222"/>
      <c r="Y172" s="222"/>
      <c r="Z172" s="222"/>
    </row>
    <row r="173" spans="20:26" s="163" customFormat="1" x14ac:dyDescent="0.25">
      <c r="T173" s="222"/>
      <c r="U173" s="222"/>
      <c r="V173" s="222"/>
      <c r="W173" s="222"/>
      <c r="X173" s="222"/>
      <c r="Y173" s="222"/>
      <c r="Z173" s="222"/>
    </row>
    <row r="174" spans="20:26" s="163" customFormat="1" x14ac:dyDescent="0.25">
      <c r="T174" s="222"/>
      <c r="U174" s="222"/>
      <c r="V174" s="222"/>
      <c r="W174" s="222"/>
      <c r="X174" s="222"/>
      <c r="Y174" s="222"/>
      <c r="Z174" s="222"/>
    </row>
    <row r="175" spans="20:26" s="163" customFormat="1" x14ac:dyDescent="0.25">
      <c r="T175" s="222"/>
      <c r="U175" s="222"/>
      <c r="V175" s="222"/>
      <c r="W175" s="222"/>
      <c r="X175" s="222"/>
      <c r="Y175" s="222"/>
      <c r="Z175" s="222"/>
    </row>
    <row r="176" spans="20:26" s="163" customFormat="1" x14ac:dyDescent="0.25">
      <c r="T176" s="222"/>
      <c r="U176" s="222"/>
      <c r="V176" s="222"/>
      <c r="W176" s="222"/>
      <c r="X176" s="222"/>
      <c r="Y176" s="222"/>
      <c r="Z176" s="222"/>
    </row>
    <row r="177" spans="20:26" s="163" customFormat="1" x14ac:dyDescent="0.25">
      <c r="T177" s="222"/>
      <c r="U177" s="222"/>
      <c r="V177" s="222"/>
      <c r="W177" s="222"/>
      <c r="X177" s="222"/>
      <c r="Y177" s="222"/>
      <c r="Z177" s="222"/>
    </row>
    <row r="178" spans="20:26" s="163" customFormat="1" x14ac:dyDescent="0.25">
      <c r="T178" s="222"/>
      <c r="U178" s="222"/>
      <c r="V178" s="222"/>
      <c r="W178" s="222"/>
      <c r="X178" s="222"/>
      <c r="Y178" s="222"/>
      <c r="Z178" s="222"/>
    </row>
    <row r="179" spans="20:26" s="163" customFormat="1" x14ac:dyDescent="0.25">
      <c r="T179" s="222"/>
      <c r="U179" s="222"/>
      <c r="V179" s="222"/>
      <c r="W179" s="222"/>
      <c r="X179" s="222"/>
      <c r="Y179" s="222"/>
      <c r="Z179" s="222"/>
    </row>
    <row r="180" spans="20:26" s="163" customFormat="1" x14ac:dyDescent="0.25">
      <c r="T180" s="222"/>
      <c r="U180" s="222"/>
      <c r="V180" s="222"/>
      <c r="W180" s="222"/>
      <c r="X180" s="222"/>
      <c r="Y180" s="222"/>
      <c r="Z180" s="222"/>
    </row>
    <row r="181" spans="20:26" s="163" customFormat="1" x14ac:dyDescent="0.25">
      <c r="T181" s="222"/>
      <c r="U181" s="222"/>
      <c r="V181" s="222"/>
      <c r="W181" s="222"/>
      <c r="X181" s="222"/>
      <c r="Y181" s="222"/>
      <c r="Z181" s="222"/>
    </row>
    <row r="182" spans="20:26" s="163" customFormat="1" x14ac:dyDescent="0.25">
      <c r="T182" s="222"/>
      <c r="U182" s="222"/>
      <c r="V182" s="222"/>
      <c r="W182" s="222"/>
      <c r="X182" s="222"/>
      <c r="Y182" s="222"/>
      <c r="Z182" s="222"/>
    </row>
    <row r="183" spans="20:26" s="163" customFormat="1" x14ac:dyDescent="0.25">
      <c r="T183" s="222"/>
      <c r="U183" s="222"/>
      <c r="V183" s="222"/>
      <c r="W183" s="222"/>
      <c r="X183" s="222"/>
      <c r="Y183" s="222"/>
      <c r="Z183" s="222"/>
    </row>
    <row r="184" spans="20:26" s="163" customFormat="1" x14ac:dyDescent="0.25">
      <c r="T184" s="222"/>
      <c r="U184" s="222"/>
      <c r="V184" s="222"/>
      <c r="W184" s="222"/>
      <c r="X184" s="222"/>
      <c r="Y184" s="222"/>
      <c r="Z184" s="222"/>
    </row>
    <row r="185" spans="20:26" s="163" customFormat="1" x14ac:dyDescent="0.25">
      <c r="T185" s="222"/>
      <c r="U185" s="222"/>
      <c r="V185" s="222"/>
      <c r="W185" s="222"/>
      <c r="X185" s="222"/>
      <c r="Y185" s="222"/>
      <c r="Z185" s="222"/>
    </row>
    <row r="186" spans="20:26" s="163" customFormat="1" x14ac:dyDescent="0.25">
      <c r="T186" s="222"/>
      <c r="U186" s="222"/>
      <c r="V186" s="222"/>
      <c r="W186" s="222"/>
      <c r="X186" s="222"/>
      <c r="Y186" s="222"/>
      <c r="Z186" s="222"/>
    </row>
    <row r="187" spans="20:26" s="163" customFormat="1" x14ac:dyDescent="0.25">
      <c r="T187" s="222"/>
      <c r="U187" s="222"/>
      <c r="V187" s="222"/>
      <c r="W187" s="222"/>
      <c r="X187" s="222"/>
      <c r="Y187" s="222"/>
      <c r="Z187" s="222"/>
    </row>
    <row r="188" spans="20:26" s="163" customFormat="1" x14ac:dyDescent="0.25">
      <c r="T188" s="222"/>
      <c r="U188" s="222"/>
      <c r="V188" s="222"/>
      <c r="W188" s="222"/>
      <c r="X188" s="222"/>
      <c r="Y188" s="222"/>
      <c r="Z188" s="222"/>
    </row>
    <row r="189" spans="20:26" s="163" customFormat="1" x14ac:dyDescent="0.25">
      <c r="T189" s="222"/>
      <c r="U189" s="222"/>
      <c r="V189" s="222"/>
      <c r="W189" s="222"/>
      <c r="X189" s="222"/>
      <c r="Y189" s="222"/>
      <c r="Z189" s="222"/>
    </row>
    <row r="190" spans="20:26" s="163" customFormat="1" x14ac:dyDescent="0.25">
      <c r="T190" s="222"/>
      <c r="U190" s="222"/>
      <c r="V190" s="222"/>
      <c r="W190" s="222"/>
      <c r="X190" s="222"/>
      <c r="Y190" s="222"/>
      <c r="Z190" s="222"/>
    </row>
    <row r="191" spans="20:26" s="163" customFormat="1" x14ac:dyDescent="0.25">
      <c r="T191" s="222"/>
      <c r="U191" s="222"/>
      <c r="V191" s="222"/>
      <c r="W191" s="222"/>
      <c r="X191" s="222"/>
      <c r="Y191" s="222"/>
      <c r="Z191" s="222"/>
    </row>
    <row r="192" spans="20:26" s="163" customFormat="1" x14ac:dyDescent="0.25">
      <c r="T192" s="222"/>
      <c r="U192" s="222"/>
      <c r="V192" s="222"/>
      <c r="W192" s="222"/>
      <c r="X192" s="222"/>
      <c r="Y192" s="222"/>
      <c r="Z192" s="222"/>
    </row>
    <row r="193" spans="20:26" s="163" customFormat="1" x14ac:dyDescent="0.25">
      <c r="T193" s="222"/>
      <c r="U193" s="222"/>
      <c r="V193" s="222"/>
      <c r="W193" s="222"/>
      <c r="X193" s="222"/>
      <c r="Y193" s="222"/>
      <c r="Z193" s="222"/>
    </row>
    <row r="194" spans="20:26" s="163" customFormat="1" x14ac:dyDescent="0.25">
      <c r="T194" s="222"/>
      <c r="U194" s="222"/>
      <c r="V194" s="222"/>
      <c r="W194" s="222"/>
      <c r="X194" s="222"/>
      <c r="Y194" s="222"/>
      <c r="Z194" s="222"/>
    </row>
    <row r="195" spans="20:26" s="163" customFormat="1" x14ac:dyDescent="0.25">
      <c r="T195" s="222"/>
      <c r="U195" s="222"/>
      <c r="V195" s="222"/>
      <c r="W195" s="222"/>
      <c r="X195" s="222"/>
      <c r="Y195" s="222"/>
      <c r="Z195" s="222"/>
    </row>
    <row r="196" spans="20:26" s="163" customFormat="1" x14ac:dyDescent="0.25">
      <c r="T196" s="222"/>
      <c r="U196" s="222"/>
      <c r="V196" s="222"/>
      <c r="W196" s="222"/>
      <c r="X196" s="222"/>
      <c r="Y196" s="222"/>
      <c r="Z196" s="222"/>
    </row>
    <row r="197" spans="20:26" s="163" customFormat="1" x14ac:dyDescent="0.25">
      <c r="T197" s="222"/>
      <c r="U197" s="222"/>
      <c r="V197" s="222"/>
      <c r="W197" s="222"/>
      <c r="X197" s="222"/>
      <c r="Y197" s="222"/>
      <c r="Z197" s="222"/>
    </row>
    <row r="198" spans="20:26" s="163" customFormat="1" x14ac:dyDescent="0.25">
      <c r="T198" s="222"/>
      <c r="U198" s="222"/>
      <c r="V198" s="222"/>
      <c r="W198" s="222"/>
      <c r="X198" s="222"/>
      <c r="Y198" s="222"/>
      <c r="Z198" s="222"/>
    </row>
    <row r="199" spans="20:26" s="163" customFormat="1" x14ac:dyDescent="0.25">
      <c r="T199" s="222"/>
      <c r="U199" s="222"/>
      <c r="V199" s="222"/>
      <c r="W199" s="222"/>
      <c r="X199" s="222"/>
      <c r="Y199" s="222"/>
      <c r="Z199" s="222"/>
    </row>
    <row r="200" spans="20:26" s="163" customFormat="1" x14ac:dyDescent="0.25">
      <c r="T200" s="222"/>
      <c r="U200" s="222"/>
      <c r="V200" s="222"/>
      <c r="W200" s="222"/>
      <c r="X200" s="222"/>
      <c r="Y200" s="222"/>
      <c r="Z200" s="222"/>
    </row>
    <row r="201" spans="20:26" s="163" customFormat="1" x14ac:dyDescent="0.25">
      <c r="T201" s="222"/>
      <c r="U201" s="222"/>
      <c r="V201" s="222"/>
      <c r="W201" s="222"/>
      <c r="X201" s="222"/>
      <c r="Y201" s="222"/>
      <c r="Z201" s="222"/>
    </row>
    <row r="202" spans="20:26" s="163" customFormat="1" x14ac:dyDescent="0.25">
      <c r="T202" s="222"/>
      <c r="U202" s="222"/>
      <c r="V202" s="222"/>
      <c r="W202" s="222"/>
      <c r="X202" s="222"/>
      <c r="Y202" s="222"/>
      <c r="Z202" s="222"/>
    </row>
    <row r="203" spans="20:26" s="163" customFormat="1" x14ac:dyDescent="0.25">
      <c r="T203" s="222"/>
      <c r="U203" s="222"/>
      <c r="V203" s="222"/>
      <c r="W203" s="222"/>
      <c r="X203" s="222"/>
      <c r="Y203" s="222"/>
      <c r="Z203" s="222"/>
    </row>
    <row r="204" spans="20:26" s="163" customFormat="1" x14ac:dyDescent="0.25">
      <c r="T204" s="222"/>
      <c r="U204" s="222"/>
      <c r="V204" s="222"/>
      <c r="W204" s="222"/>
      <c r="X204" s="222"/>
      <c r="Y204" s="222"/>
      <c r="Z204" s="222"/>
    </row>
    <row r="205" spans="20:26" s="163" customFormat="1" x14ac:dyDescent="0.25">
      <c r="T205" s="222"/>
      <c r="U205" s="222"/>
      <c r="V205" s="222"/>
      <c r="W205" s="222"/>
      <c r="X205" s="222"/>
      <c r="Y205" s="222"/>
      <c r="Z205" s="222"/>
    </row>
    <row r="206" spans="20:26" s="163" customFormat="1" x14ac:dyDescent="0.25">
      <c r="T206" s="222"/>
      <c r="U206" s="222"/>
      <c r="V206" s="222"/>
      <c r="W206" s="222"/>
      <c r="X206" s="222"/>
      <c r="Y206" s="222"/>
      <c r="Z206" s="222"/>
    </row>
    <row r="207" spans="20:26" s="163" customFormat="1" x14ac:dyDescent="0.25">
      <c r="T207" s="222"/>
      <c r="U207" s="222"/>
      <c r="V207" s="222"/>
      <c r="W207" s="222"/>
      <c r="X207" s="222"/>
      <c r="Y207" s="222"/>
      <c r="Z207" s="222"/>
    </row>
    <row r="208" spans="20:26" s="163" customFormat="1" x14ac:dyDescent="0.25">
      <c r="T208" s="222"/>
      <c r="U208" s="222"/>
      <c r="V208" s="222"/>
      <c r="W208" s="222"/>
      <c r="X208" s="222"/>
      <c r="Y208" s="222"/>
      <c r="Z208" s="222"/>
    </row>
    <row r="209" spans="20:26" s="163" customFormat="1" x14ac:dyDescent="0.25">
      <c r="T209" s="222"/>
      <c r="U209" s="222"/>
      <c r="V209" s="222"/>
      <c r="W209" s="222"/>
      <c r="X209" s="222"/>
      <c r="Y209" s="222"/>
      <c r="Z209" s="222"/>
    </row>
    <row r="210" spans="20:26" s="163" customFormat="1" x14ac:dyDescent="0.25">
      <c r="T210" s="222"/>
      <c r="U210" s="222"/>
      <c r="V210" s="222"/>
      <c r="W210" s="222"/>
      <c r="X210" s="222"/>
      <c r="Y210" s="222"/>
      <c r="Z210" s="222"/>
    </row>
    <row r="211" spans="20:26" s="163" customFormat="1" x14ac:dyDescent="0.25">
      <c r="T211" s="222"/>
      <c r="U211" s="222"/>
      <c r="V211" s="222"/>
      <c r="W211" s="222"/>
      <c r="X211" s="222"/>
      <c r="Y211" s="222"/>
      <c r="Z211" s="222"/>
    </row>
    <row r="212" spans="20:26" s="163" customFormat="1" x14ac:dyDescent="0.25">
      <c r="T212" s="222"/>
      <c r="U212" s="222"/>
      <c r="V212" s="222"/>
      <c r="W212" s="222"/>
      <c r="X212" s="222"/>
      <c r="Y212" s="222"/>
      <c r="Z212" s="222"/>
    </row>
    <row r="213" spans="20:26" s="163" customFormat="1" x14ac:dyDescent="0.25">
      <c r="T213" s="222"/>
      <c r="U213" s="222"/>
      <c r="V213" s="222"/>
      <c r="W213" s="222"/>
      <c r="X213" s="222"/>
      <c r="Y213" s="222"/>
      <c r="Z213" s="222"/>
    </row>
    <row r="214" spans="20:26" s="163" customFormat="1" x14ac:dyDescent="0.25">
      <c r="T214" s="222"/>
      <c r="U214" s="222"/>
      <c r="V214" s="222"/>
      <c r="W214" s="222"/>
      <c r="X214" s="222"/>
      <c r="Y214" s="222"/>
      <c r="Z214" s="222"/>
    </row>
    <row r="215" spans="20:26" s="163" customFormat="1" x14ac:dyDescent="0.25">
      <c r="T215" s="222"/>
      <c r="U215" s="222"/>
      <c r="V215" s="222"/>
      <c r="W215" s="222"/>
      <c r="X215" s="222"/>
      <c r="Y215" s="222"/>
      <c r="Z215" s="222"/>
    </row>
    <row r="216" spans="20:26" s="163" customFormat="1" x14ac:dyDescent="0.25">
      <c r="T216" s="222"/>
      <c r="U216" s="222"/>
      <c r="V216" s="222"/>
      <c r="W216" s="222"/>
      <c r="X216" s="222"/>
      <c r="Y216" s="222"/>
      <c r="Z216" s="222"/>
    </row>
    <row r="217" spans="20:26" s="163" customFormat="1" x14ac:dyDescent="0.25">
      <c r="T217" s="222"/>
      <c r="U217" s="222"/>
      <c r="V217" s="222"/>
      <c r="W217" s="222"/>
      <c r="X217" s="222"/>
      <c r="Y217" s="222"/>
      <c r="Z217" s="222"/>
    </row>
    <row r="218" spans="20:26" s="163" customFormat="1" x14ac:dyDescent="0.25">
      <c r="T218" s="222"/>
      <c r="U218" s="222"/>
      <c r="V218" s="222"/>
      <c r="W218" s="222"/>
      <c r="X218" s="222"/>
      <c r="Y218" s="222"/>
      <c r="Z218" s="222"/>
    </row>
    <row r="219" spans="20:26" s="163" customFormat="1" x14ac:dyDescent="0.25">
      <c r="T219" s="222"/>
      <c r="U219" s="222"/>
      <c r="V219" s="222"/>
      <c r="W219" s="222"/>
      <c r="X219" s="222"/>
      <c r="Y219" s="222"/>
      <c r="Z219" s="222"/>
    </row>
    <row r="220" spans="20:26" s="163" customFormat="1" x14ac:dyDescent="0.25">
      <c r="T220" s="222"/>
      <c r="U220" s="222"/>
      <c r="V220" s="222"/>
      <c r="W220" s="222"/>
      <c r="X220" s="222"/>
      <c r="Y220" s="222"/>
      <c r="Z220" s="222"/>
    </row>
    <row r="221" spans="20:26" s="163" customFormat="1" x14ac:dyDescent="0.25">
      <c r="T221" s="222"/>
      <c r="U221" s="222"/>
      <c r="V221" s="222"/>
      <c r="W221" s="222"/>
      <c r="X221" s="222"/>
      <c r="Y221" s="222"/>
      <c r="Z221" s="222"/>
    </row>
    <row r="222" spans="20:26" s="163" customFormat="1" x14ac:dyDescent="0.25">
      <c r="T222" s="222"/>
      <c r="U222" s="222"/>
      <c r="V222" s="222"/>
      <c r="W222" s="222"/>
      <c r="X222" s="222"/>
      <c r="Y222" s="222"/>
      <c r="Z222" s="222"/>
    </row>
    <row r="223" spans="20:26" s="163" customFormat="1" x14ac:dyDescent="0.25">
      <c r="T223" s="222"/>
      <c r="U223" s="222"/>
      <c r="V223" s="222"/>
      <c r="W223" s="222"/>
      <c r="X223" s="222"/>
      <c r="Y223" s="222"/>
      <c r="Z223" s="222"/>
    </row>
    <row r="224" spans="20:26" s="163" customFormat="1" x14ac:dyDescent="0.25">
      <c r="T224" s="222"/>
      <c r="U224" s="222"/>
      <c r="V224" s="222"/>
      <c r="W224" s="222"/>
      <c r="X224" s="222"/>
      <c r="Y224" s="222"/>
      <c r="Z224" s="222"/>
    </row>
    <row r="225" spans="20:26" s="163" customFormat="1" x14ac:dyDescent="0.25">
      <c r="T225" s="222"/>
      <c r="U225" s="222"/>
      <c r="V225" s="222"/>
      <c r="W225" s="222"/>
      <c r="X225" s="222"/>
      <c r="Y225" s="222"/>
      <c r="Z225" s="222"/>
    </row>
  </sheetData>
  <sheetProtection password="CCA0" sheet="1" objects="1" scenarios="1"/>
  <dataConsolidate/>
  <mergeCells count="32">
    <mergeCell ref="B7:C7"/>
    <mergeCell ref="B23:F23"/>
    <mergeCell ref="B8:C8"/>
    <mergeCell ref="B9:C9"/>
    <mergeCell ref="B10:C10"/>
    <mergeCell ref="B11:C11"/>
    <mergeCell ref="B12:C12"/>
    <mergeCell ref="B13:C13"/>
    <mergeCell ref="B14:C14"/>
    <mergeCell ref="B15:C15"/>
    <mergeCell ref="A42:B42"/>
    <mergeCell ref="A43:B43"/>
    <mergeCell ref="A44:B44"/>
    <mergeCell ref="A33:C33"/>
    <mergeCell ref="G6:H6"/>
    <mergeCell ref="B24:F24"/>
    <mergeCell ref="B25:F25"/>
    <mergeCell ref="B26:F26"/>
    <mergeCell ref="B30:F30"/>
    <mergeCell ref="B22:F22"/>
    <mergeCell ref="A7:A8"/>
    <mergeCell ref="G7:H7"/>
    <mergeCell ref="A22:A23"/>
    <mergeCell ref="G22:H22"/>
    <mergeCell ref="D7:E7"/>
    <mergeCell ref="A36:F36"/>
    <mergeCell ref="B29:F29"/>
    <mergeCell ref="B16:C16"/>
    <mergeCell ref="B17:C17"/>
    <mergeCell ref="B18:C18"/>
    <mergeCell ref="B27:F27"/>
    <mergeCell ref="B28:F28"/>
  </mergeCells>
  <dataValidations xWindow="537" yWindow="378" count="5">
    <dataValidation operator="lessThanOrEqual" showInputMessage="1" showErrorMessage="1" error="exceeds budget limit stated in the call" sqref="F38:F40 F43"/>
    <dataValidation allowBlank="1" showInputMessage="1" showErrorMessage="1" prompt="please keep in mind that Diploma Students cannot be employed more than 50%!" sqref="D9:E18"/>
    <dataValidation type="list" allowBlank="1" showInputMessage="1" showErrorMessage="1" sqref="WVH983071 IV19:IV20 SP9:SP18 SR19:SR20 ACL9:ACL18 ACN19:ACN20 AMH9:AMH18 AMJ19:AMJ20 AWD9:AWD18 AWF19:AWF20 BFZ9:BFZ18 BGB19:BGB20 BPV9:BPV18 BPX19:BPX20 BZR9:BZR18 BZT19:BZT20 CJN9:CJN18 CJP19:CJP20 CTJ9:CTJ18 CTL19:CTL20 DDF9:DDF18 DDH19:DDH20 DNB9:DNB18 DND19:DND20 DWX9:DWX18 DWZ19:DWZ20 EGT9:EGT18 EGV19:EGV20 EQP9:EQP18 EQR19:EQR20 FAL9:FAL18 FAN19:FAN20 FKH9:FKH18 FKJ19:FKJ20 FUD9:FUD18 FUF19:FUF20 GDZ9:GDZ18 GEB19:GEB20 GNV9:GNV18 GNX19:GNX20 GXR9:GXR18 GXT19:GXT20 HHN9:HHN18 HHP19:HHP20 HRJ9:HRJ18 HRL19:HRL20 IBF9:IBF18 IBH19:IBH20 ILB9:ILB18 ILD19:ILD20 IUX9:IUX18 IUZ19:IUZ20 JET9:JET18 JEV19:JEV20 JOP9:JOP18 JOR19:JOR20 JYL9:JYL18 JYN19:JYN20 KIH9:KIH18 KIJ19:KIJ20 KSD9:KSD18 KSF19:KSF20 LBZ9:LBZ18 LCB19:LCB20 LLV9:LLV18 LLX19:LLX20 LVR9:LVR18 LVT19:LVT20 MFN9:MFN18 MFP19:MFP20 MPJ9:MPJ18 MPL19:MPL20 MZF9:MZF18 MZH19:MZH20 NJB9:NJB18 NJD19:NJD20 NSX9:NSX18 NSZ19:NSZ20 OCT9:OCT18 OCV19:OCV20 OMP9:OMP18 OMR19:OMR20 OWL9:OWL18 OWN19:OWN20 PGH9:PGH18 PGJ19:PGJ20 PQD9:PQD18 PQF19:PQF20 PZZ9:PZZ18 QAB19:QAB20 QJV9:QJV18 QJX19:QJX20 QTR9:QTR18 QTT19:QTT20 RDN9:RDN18 RDP19:RDP20 RNJ9:RNJ18 RNL19:RNL20 RXF9:RXF18 RXH19:RXH20 SHB9:SHB18 SHD19:SHD20 SQX9:SQX18 SQZ19:SQZ20 TAT9:TAT18 TAV19:TAV20 TKP9:TKP18 TKR19:TKR20 TUL9:TUL18 TUN19:TUN20 UEH9:UEH18 UEJ19:UEJ20 UOD9:UOD18 UOF19:UOF20 UXZ9:UXZ18 UYB19:UYB20 VHV9:VHV18 VHX19:VHX20 VRR9:VRR18 VRT19:VRT20 WBN9:WBN18 WBP19:WBP20 WLJ9:WLJ18 WLL19:WLL20 WVF9:WVF18 WVH19:WVH20 B65546:C65557 IV65546:IV65557 SR65546:SR65557 ACN65546:ACN65557 AMJ65546:AMJ65557 AWF65546:AWF65557 BGB65546:BGB65557 BPX65546:BPX65557 BZT65546:BZT65557 CJP65546:CJP65557 CTL65546:CTL65557 DDH65546:DDH65557 DND65546:DND65557 DWZ65546:DWZ65557 EGV65546:EGV65557 EQR65546:EQR65557 FAN65546:FAN65557 FKJ65546:FKJ65557 FUF65546:FUF65557 GEB65546:GEB65557 GNX65546:GNX65557 GXT65546:GXT65557 HHP65546:HHP65557 HRL65546:HRL65557 IBH65546:IBH65557 ILD65546:ILD65557 IUZ65546:IUZ65557 JEV65546:JEV65557 JOR65546:JOR65557 JYN65546:JYN65557 KIJ65546:KIJ65557 KSF65546:KSF65557 LCB65546:LCB65557 LLX65546:LLX65557 LVT65546:LVT65557 MFP65546:MFP65557 MPL65546:MPL65557 MZH65546:MZH65557 NJD65546:NJD65557 NSZ65546:NSZ65557 OCV65546:OCV65557 OMR65546:OMR65557 OWN65546:OWN65557 PGJ65546:PGJ65557 PQF65546:PQF65557 QAB65546:QAB65557 QJX65546:QJX65557 QTT65546:QTT65557 RDP65546:RDP65557 RNL65546:RNL65557 RXH65546:RXH65557 SHD65546:SHD65557 SQZ65546:SQZ65557 TAV65546:TAV65557 TKR65546:TKR65557 TUN65546:TUN65557 UEJ65546:UEJ65557 UOF65546:UOF65557 UYB65546:UYB65557 VHX65546:VHX65557 VRT65546:VRT65557 WBP65546:WBP65557 WLL65546:WLL65557 WVH65546:WVH65557 B131082:C131093 IV131082:IV131093 SR131082:SR131093 ACN131082:ACN131093 AMJ131082:AMJ131093 AWF131082:AWF131093 BGB131082:BGB131093 BPX131082:BPX131093 BZT131082:BZT131093 CJP131082:CJP131093 CTL131082:CTL131093 DDH131082:DDH131093 DND131082:DND131093 DWZ131082:DWZ131093 EGV131082:EGV131093 EQR131082:EQR131093 FAN131082:FAN131093 FKJ131082:FKJ131093 FUF131082:FUF131093 GEB131082:GEB131093 GNX131082:GNX131093 GXT131082:GXT131093 HHP131082:HHP131093 HRL131082:HRL131093 IBH131082:IBH131093 ILD131082:ILD131093 IUZ131082:IUZ131093 JEV131082:JEV131093 JOR131082:JOR131093 JYN131082:JYN131093 KIJ131082:KIJ131093 KSF131082:KSF131093 LCB131082:LCB131093 LLX131082:LLX131093 LVT131082:LVT131093 MFP131082:MFP131093 MPL131082:MPL131093 MZH131082:MZH131093 NJD131082:NJD131093 NSZ131082:NSZ131093 OCV131082:OCV131093 OMR131082:OMR131093 OWN131082:OWN131093 PGJ131082:PGJ131093 PQF131082:PQF131093 QAB131082:QAB131093 QJX131082:QJX131093 QTT131082:QTT131093 RDP131082:RDP131093 RNL131082:RNL131093 RXH131082:RXH131093 SHD131082:SHD131093 SQZ131082:SQZ131093 TAV131082:TAV131093 TKR131082:TKR131093 TUN131082:TUN131093 UEJ131082:UEJ131093 UOF131082:UOF131093 UYB131082:UYB131093 VHX131082:VHX131093 VRT131082:VRT131093 WBP131082:WBP131093 WLL131082:WLL131093 WVH131082:WVH131093 B196618:C196629 IV196618:IV196629 SR196618:SR196629 ACN196618:ACN196629 AMJ196618:AMJ196629 AWF196618:AWF196629 BGB196618:BGB196629 BPX196618:BPX196629 BZT196618:BZT196629 CJP196618:CJP196629 CTL196618:CTL196629 DDH196618:DDH196629 DND196618:DND196629 DWZ196618:DWZ196629 EGV196618:EGV196629 EQR196618:EQR196629 FAN196618:FAN196629 FKJ196618:FKJ196629 FUF196618:FUF196629 GEB196618:GEB196629 GNX196618:GNX196629 GXT196618:GXT196629 HHP196618:HHP196629 HRL196618:HRL196629 IBH196618:IBH196629 ILD196618:ILD196629 IUZ196618:IUZ196629 JEV196618:JEV196629 JOR196618:JOR196629 JYN196618:JYN196629 KIJ196618:KIJ196629 KSF196618:KSF196629 LCB196618:LCB196629 LLX196618:LLX196629 LVT196618:LVT196629 MFP196618:MFP196629 MPL196618:MPL196629 MZH196618:MZH196629 NJD196618:NJD196629 NSZ196618:NSZ196629 OCV196618:OCV196629 OMR196618:OMR196629 OWN196618:OWN196629 PGJ196618:PGJ196629 PQF196618:PQF196629 QAB196618:QAB196629 QJX196618:QJX196629 QTT196618:QTT196629 RDP196618:RDP196629 RNL196618:RNL196629 RXH196618:RXH196629 SHD196618:SHD196629 SQZ196618:SQZ196629 TAV196618:TAV196629 TKR196618:TKR196629 TUN196618:TUN196629 UEJ196618:UEJ196629 UOF196618:UOF196629 UYB196618:UYB196629 VHX196618:VHX196629 VRT196618:VRT196629 WBP196618:WBP196629 WLL196618:WLL196629 WVH196618:WVH196629 B262154:C262165 IV262154:IV262165 SR262154:SR262165 ACN262154:ACN262165 AMJ262154:AMJ262165 AWF262154:AWF262165 BGB262154:BGB262165 BPX262154:BPX262165 BZT262154:BZT262165 CJP262154:CJP262165 CTL262154:CTL262165 DDH262154:DDH262165 DND262154:DND262165 DWZ262154:DWZ262165 EGV262154:EGV262165 EQR262154:EQR262165 FAN262154:FAN262165 FKJ262154:FKJ262165 FUF262154:FUF262165 GEB262154:GEB262165 GNX262154:GNX262165 GXT262154:GXT262165 HHP262154:HHP262165 HRL262154:HRL262165 IBH262154:IBH262165 ILD262154:ILD262165 IUZ262154:IUZ262165 JEV262154:JEV262165 JOR262154:JOR262165 JYN262154:JYN262165 KIJ262154:KIJ262165 KSF262154:KSF262165 LCB262154:LCB262165 LLX262154:LLX262165 LVT262154:LVT262165 MFP262154:MFP262165 MPL262154:MPL262165 MZH262154:MZH262165 NJD262154:NJD262165 NSZ262154:NSZ262165 OCV262154:OCV262165 OMR262154:OMR262165 OWN262154:OWN262165 PGJ262154:PGJ262165 PQF262154:PQF262165 QAB262154:QAB262165 QJX262154:QJX262165 QTT262154:QTT262165 RDP262154:RDP262165 RNL262154:RNL262165 RXH262154:RXH262165 SHD262154:SHD262165 SQZ262154:SQZ262165 TAV262154:TAV262165 TKR262154:TKR262165 TUN262154:TUN262165 UEJ262154:UEJ262165 UOF262154:UOF262165 UYB262154:UYB262165 VHX262154:VHX262165 VRT262154:VRT262165 WBP262154:WBP262165 WLL262154:WLL262165 WVH262154:WVH262165 B327690:C327701 IV327690:IV327701 SR327690:SR327701 ACN327690:ACN327701 AMJ327690:AMJ327701 AWF327690:AWF327701 BGB327690:BGB327701 BPX327690:BPX327701 BZT327690:BZT327701 CJP327690:CJP327701 CTL327690:CTL327701 DDH327690:DDH327701 DND327690:DND327701 DWZ327690:DWZ327701 EGV327690:EGV327701 EQR327690:EQR327701 FAN327690:FAN327701 FKJ327690:FKJ327701 FUF327690:FUF327701 GEB327690:GEB327701 GNX327690:GNX327701 GXT327690:GXT327701 HHP327690:HHP327701 HRL327690:HRL327701 IBH327690:IBH327701 ILD327690:ILD327701 IUZ327690:IUZ327701 JEV327690:JEV327701 JOR327690:JOR327701 JYN327690:JYN327701 KIJ327690:KIJ327701 KSF327690:KSF327701 LCB327690:LCB327701 LLX327690:LLX327701 LVT327690:LVT327701 MFP327690:MFP327701 MPL327690:MPL327701 MZH327690:MZH327701 NJD327690:NJD327701 NSZ327690:NSZ327701 OCV327690:OCV327701 OMR327690:OMR327701 OWN327690:OWN327701 PGJ327690:PGJ327701 PQF327690:PQF327701 QAB327690:QAB327701 QJX327690:QJX327701 QTT327690:QTT327701 RDP327690:RDP327701 RNL327690:RNL327701 RXH327690:RXH327701 SHD327690:SHD327701 SQZ327690:SQZ327701 TAV327690:TAV327701 TKR327690:TKR327701 TUN327690:TUN327701 UEJ327690:UEJ327701 UOF327690:UOF327701 UYB327690:UYB327701 VHX327690:VHX327701 VRT327690:VRT327701 WBP327690:WBP327701 WLL327690:WLL327701 WVH327690:WVH327701 B393226:C393237 IV393226:IV393237 SR393226:SR393237 ACN393226:ACN393237 AMJ393226:AMJ393237 AWF393226:AWF393237 BGB393226:BGB393237 BPX393226:BPX393237 BZT393226:BZT393237 CJP393226:CJP393237 CTL393226:CTL393237 DDH393226:DDH393237 DND393226:DND393237 DWZ393226:DWZ393237 EGV393226:EGV393237 EQR393226:EQR393237 FAN393226:FAN393237 FKJ393226:FKJ393237 FUF393226:FUF393237 GEB393226:GEB393237 GNX393226:GNX393237 GXT393226:GXT393237 HHP393226:HHP393237 HRL393226:HRL393237 IBH393226:IBH393237 ILD393226:ILD393237 IUZ393226:IUZ393237 JEV393226:JEV393237 JOR393226:JOR393237 JYN393226:JYN393237 KIJ393226:KIJ393237 KSF393226:KSF393237 LCB393226:LCB393237 LLX393226:LLX393237 LVT393226:LVT393237 MFP393226:MFP393237 MPL393226:MPL393237 MZH393226:MZH393237 NJD393226:NJD393237 NSZ393226:NSZ393237 OCV393226:OCV393237 OMR393226:OMR393237 OWN393226:OWN393237 PGJ393226:PGJ393237 PQF393226:PQF393237 QAB393226:QAB393237 QJX393226:QJX393237 QTT393226:QTT393237 RDP393226:RDP393237 RNL393226:RNL393237 RXH393226:RXH393237 SHD393226:SHD393237 SQZ393226:SQZ393237 TAV393226:TAV393237 TKR393226:TKR393237 TUN393226:TUN393237 UEJ393226:UEJ393237 UOF393226:UOF393237 UYB393226:UYB393237 VHX393226:VHX393237 VRT393226:VRT393237 WBP393226:WBP393237 WLL393226:WLL393237 WVH393226:WVH393237 B458762:C458773 IV458762:IV458773 SR458762:SR458773 ACN458762:ACN458773 AMJ458762:AMJ458773 AWF458762:AWF458773 BGB458762:BGB458773 BPX458762:BPX458773 BZT458762:BZT458773 CJP458762:CJP458773 CTL458762:CTL458773 DDH458762:DDH458773 DND458762:DND458773 DWZ458762:DWZ458773 EGV458762:EGV458773 EQR458762:EQR458773 FAN458762:FAN458773 FKJ458762:FKJ458773 FUF458762:FUF458773 GEB458762:GEB458773 GNX458762:GNX458773 GXT458762:GXT458773 HHP458762:HHP458773 HRL458762:HRL458773 IBH458762:IBH458773 ILD458762:ILD458773 IUZ458762:IUZ458773 JEV458762:JEV458773 JOR458762:JOR458773 JYN458762:JYN458773 KIJ458762:KIJ458773 KSF458762:KSF458773 LCB458762:LCB458773 LLX458762:LLX458773 LVT458762:LVT458773 MFP458762:MFP458773 MPL458762:MPL458773 MZH458762:MZH458773 NJD458762:NJD458773 NSZ458762:NSZ458773 OCV458762:OCV458773 OMR458762:OMR458773 OWN458762:OWN458773 PGJ458762:PGJ458773 PQF458762:PQF458773 QAB458762:QAB458773 QJX458762:QJX458773 QTT458762:QTT458773 RDP458762:RDP458773 RNL458762:RNL458773 RXH458762:RXH458773 SHD458762:SHD458773 SQZ458762:SQZ458773 TAV458762:TAV458773 TKR458762:TKR458773 TUN458762:TUN458773 UEJ458762:UEJ458773 UOF458762:UOF458773 UYB458762:UYB458773 VHX458762:VHX458773 VRT458762:VRT458773 WBP458762:WBP458773 WLL458762:WLL458773 WVH458762:WVH458773 B524298:C524309 IV524298:IV524309 SR524298:SR524309 ACN524298:ACN524309 AMJ524298:AMJ524309 AWF524298:AWF524309 BGB524298:BGB524309 BPX524298:BPX524309 BZT524298:BZT524309 CJP524298:CJP524309 CTL524298:CTL524309 DDH524298:DDH524309 DND524298:DND524309 DWZ524298:DWZ524309 EGV524298:EGV524309 EQR524298:EQR524309 FAN524298:FAN524309 FKJ524298:FKJ524309 FUF524298:FUF524309 GEB524298:GEB524309 GNX524298:GNX524309 GXT524298:GXT524309 HHP524298:HHP524309 HRL524298:HRL524309 IBH524298:IBH524309 ILD524298:ILD524309 IUZ524298:IUZ524309 JEV524298:JEV524309 JOR524298:JOR524309 JYN524298:JYN524309 KIJ524298:KIJ524309 KSF524298:KSF524309 LCB524298:LCB524309 LLX524298:LLX524309 LVT524298:LVT524309 MFP524298:MFP524309 MPL524298:MPL524309 MZH524298:MZH524309 NJD524298:NJD524309 NSZ524298:NSZ524309 OCV524298:OCV524309 OMR524298:OMR524309 OWN524298:OWN524309 PGJ524298:PGJ524309 PQF524298:PQF524309 QAB524298:QAB524309 QJX524298:QJX524309 QTT524298:QTT524309 RDP524298:RDP524309 RNL524298:RNL524309 RXH524298:RXH524309 SHD524298:SHD524309 SQZ524298:SQZ524309 TAV524298:TAV524309 TKR524298:TKR524309 TUN524298:TUN524309 UEJ524298:UEJ524309 UOF524298:UOF524309 UYB524298:UYB524309 VHX524298:VHX524309 VRT524298:VRT524309 WBP524298:WBP524309 WLL524298:WLL524309 WVH524298:WVH524309 B589834:C589845 IV589834:IV589845 SR589834:SR589845 ACN589834:ACN589845 AMJ589834:AMJ589845 AWF589834:AWF589845 BGB589834:BGB589845 BPX589834:BPX589845 BZT589834:BZT589845 CJP589834:CJP589845 CTL589834:CTL589845 DDH589834:DDH589845 DND589834:DND589845 DWZ589834:DWZ589845 EGV589834:EGV589845 EQR589834:EQR589845 FAN589834:FAN589845 FKJ589834:FKJ589845 FUF589834:FUF589845 GEB589834:GEB589845 GNX589834:GNX589845 GXT589834:GXT589845 HHP589834:HHP589845 HRL589834:HRL589845 IBH589834:IBH589845 ILD589834:ILD589845 IUZ589834:IUZ589845 JEV589834:JEV589845 JOR589834:JOR589845 JYN589834:JYN589845 KIJ589834:KIJ589845 KSF589834:KSF589845 LCB589834:LCB589845 LLX589834:LLX589845 LVT589834:LVT589845 MFP589834:MFP589845 MPL589834:MPL589845 MZH589834:MZH589845 NJD589834:NJD589845 NSZ589834:NSZ589845 OCV589834:OCV589845 OMR589834:OMR589845 OWN589834:OWN589845 PGJ589834:PGJ589845 PQF589834:PQF589845 QAB589834:QAB589845 QJX589834:QJX589845 QTT589834:QTT589845 RDP589834:RDP589845 RNL589834:RNL589845 RXH589834:RXH589845 SHD589834:SHD589845 SQZ589834:SQZ589845 TAV589834:TAV589845 TKR589834:TKR589845 TUN589834:TUN589845 UEJ589834:UEJ589845 UOF589834:UOF589845 UYB589834:UYB589845 VHX589834:VHX589845 VRT589834:VRT589845 WBP589834:WBP589845 WLL589834:WLL589845 WVH589834:WVH589845 B655370:C655381 IV655370:IV655381 SR655370:SR655381 ACN655370:ACN655381 AMJ655370:AMJ655381 AWF655370:AWF655381 BGB655370:BGB655381 BPX655370:BPX655381 BZT655370:BZT655381 CJP655370:CJP655381 CTL655370:CTL655381 DDH655370:DDH655381 DND655370:DND655381 DWZ655370:DWZ655381 EGV655370:EGV655381 EQR655370:EQR655381 FAN655370:FAN655381 FKJ655370:FKJ655381 FUF655370:FUF655381 GEB655370:GEB655381 GNX655370:GNX655381 GXT655370:GXT655381 HHP655370:HHP655381 HRL655370:HRL655381 IBH655370:IBH655381 ILD655370:ILD655381 IUZ655370:IUZ655381 JEV655370:JEV655381 JOR655370:JOR655381 JYN655370:JYN655381 KIJ655370:KIJ655381 KSF655370:KSF655381 LCB655370:LCB655381 LLX655370:LLX655381 LVT655370:LVT655381 MFP655370:MFP655381 MPL655370:MPL655381 MZH655370:MZH655381 NJD655370:NJD655381 NSZ655370:NSZ655381 OCV655370:OCV655381 OMR655370:OMR655381 OWN655370:OWN655381 PGJ655370:PGJ655381 PQF655370:PQF655381 QAB655370:QAB655381 QJX655370:QJX655381 QTT655370:QTT655381 RDP655370:RDP655381 RNL655370:RNL655381 RXH655370:RXH655381 SHD655370:SHD655381 SQZ655370:SQZ655381 TAV655370:TAV655381 TKR655370:TKR655381 TUN655370:TUN655381 UEJ655370:UEJ655381 UOF655370:UOF655381 UYB655370:UYB655381 VHX655370:VHX655381 VRT655370:VRT655381 WBP655370:WBP655381 WLL655370:WLL655381 WVH655370:WVH655381 B720906:C720917 IV720906:IV720917 SR720906:SR720917 ACN720906:ACN720917 AMJ720906:AMJ720917 AWF720906:AWF720917 BGB720906:BGB720917 BPX720906:BPX720917 BZT720906:BZT720917 CJP720906:CJP720917 CTL720906:CTL720917 DDH720906:DDH720917 DND720906:DND720917 DWZ720906:DWZ720917 EGV720906:EGV720917 EQR720906:EQR720917 FAN720906:FAN720917 FKJ720906:FKJ720917 FUF720906:FUF720917 GEB720906:GEB720917 GNX720906:GNX720917 GXT720906:GXT720917 HHP720906:HHP720917 HRL720906:HRL720917 IBH720906:IBH720917 ILD720906:ILD720917 IUZ720906:IUZ720917 JEV720906:JEV720917 JOR720906:JOR720917 JYN720906:JYN720917 KIJ720906:KIJ720917 KSF720906:KSF720917 LCB720906:LCB720917 LLX720906:LLX720917 LVT720906:LVT720917 MFP720906:MFP720917 MPL720906:MPL720917 MZH720906:MZH720917 NJD720906:NJD720917 NSZ720906:NSZ720917 OCV720906:OCV720917 OMR720906:OMR720917 OWN720906:OWN720917 PGJ720906:PGJ720917 PQF720906:PQF720917 QAB720906:QAB720917 QJX720906:QJX720917 QTT720906:QTT720917 RDP720906:RDP720917 RNL720906:RNL720917 RXH720906:RXH720917 SHD720906:SHD720917 SQZ720906:SQZ720917 TAV720906:TAV720917 TKR720906:TKR720917 TUN720906:TUN720917 UEJ720906:UEJ720917 UOF720906:UOF720917 UYB720906:UYB720917 VHX720906:VHX720917 VRT720906:VRT720917 WBP720906:WBP720917 WLL720906:WLL720917 WVH720906:WVH720917 B786442:C786453 IV786442:IV786453 SR786442:SR786453 ACN786442:ACN786453 AMJ786442:AMJ786453 AWF786442:AWF786453 BGB786442:BGB786453 BPX786442:BPX786453 BZT786442:BZT786453 CJP786442:CJP786453 CTL786442:CTL786453 DDH786442:DDH786453 DND786442:DND786453 DWZ786442:DWZ786453 EGV786442:EGV786453 EQR786442:EQR786453 FAN786442:FAN786453 FKJ786442:FKJ786453 FUF786442:FUF786453 GEB786442:GEB786453 GNX786442:GNX786453 GXT786442:GXT786453 HHP786442:HHP786453 HRL786442:HRL786453 IBH786442:IBH786453 ILD786442:ILD786453 IUZ786442:IUZ786453 JEV786442:JEV786453 JOR786442:JOR786453 JYN786442:JYN786453 KIJ786442:KIJ786453 KSF786442:KSF786453 LCB786442:LCB786453 LLX786442:LLX786453 LVT786442:LVT786453 MFP786442:MFP786453 MPL786442:MPL786453 MZH786442:MZH786453 NJD786442:NJD786453 NSZ786442:NSZ786453 OCV786442:OCV786453 OMR786442:OMR786453 OWN786442:OWN786453 PGJ786442:PGJ786453 PQF786442:PQF786453 QAB786442:QAB786453 QJX786442:QJX786453 QTT786442:QTT786453 RDP786442:RDP786453 RNL786442:RNL786453 RXH786442:RXH786453 SHD786442:SHD786453 SQZ786442:SQZ786453 TAV786442:TAV786453 TKR786442:TKR786453 TUN786442:TUN786453 UEJ786442:UEJ786453 UOF786442:UOF786453 UYB786442:UYB786453 VHX786442:VHX786453 VRT786442:VRT786453 WBP786442:WBP786453 WLL786442:WLL786453 WVH786442:WVH786453 B851978:C851989 IV851978:IV851989 SR851978:SR851989 ACN851978:ACN851989 AMJ851978:AMJ851989 AWF851978:AWF851989 BGB851978:BGB851989 BPX851978:BPX851989 BZT851978:BZT851989 CJP851978:CJP851989 CTL851978:CTL851989 DDH851978:DDH851989 DND851978:DND851989 DWZ851978:DWZ851989 EGV851978:EGV851989 EQR851978:EQR851989 FAN851978:FAN851989 FKJ851978:FKJ851989 FUF851978:FUF851989 GEB851978:GEB851989 GNX851978:GNX851989 GXT851978:GXT851989 HHP851978:HHP851989 HRL851978:HRL851989 IBH851978:IBH851989 ILD851978:ILD851989 IUZ851978:IUZ851989 JEV851978:JEV851989 JOR851978:JOR851989 JYN851978:JYN851989 KIJ851978:KIJ851989 KSF851978:KSF851989 LCB851978:LCB851989 LLX851978:LLX851989 LVT851978:LVT851989 MFP851978:MFP851989 MPL851978:MPL851989 MZH851978:MZH851989 NJD851978:NJD851989 NSZ851978:NSZ851989 OCV851978:OCV851989 OMR851978:OMR851989 OWN851978:OWN851989 PGJ851978:PGJ851989 PQF851978:PQF851989 QAB851978:QAB851989 QJX851978:QJX851989 QTT851978:QTT851989 RDP851978:RDP851989 RNL851978:RNL851989 RXH851978:RXH851989 SHD851978:SHD851989 SQZ851978:SQZ851989 TAV851978:TAV851989 TKR851978:TKR851989 TUN851978:TUN851989 UEJ851978:UEJ851989 UOF851978:UOF851989 UYB851978:UYB851989 VHX851978:VHX851989 VRT851978:VRT851989 WBP851978:WBP851989 WLL851978:WLL851989 WVH851978:WVH851989 B917514:C917525 IV917514:IV917525 SR917514:SR917525 ACN917514:ACN917525 AMJ917514:AMJ917525 AWF917514:AWF917525 BGB917514:BGB917525 BPX917514:BPX917525 BZT917514:BZT917525 CJP917514:CJP917525 CTL917514:CTL917525 DDH917514:DDH917525 DND917514:DND917525 DWZ917514:DWZ917525 EGV917514:EGV917525 EQR917514:EQR917525 FAN917514:FAN917525 FKJ917514:FKJ917525 FUF917514:FUF917525 GEB917514:GEB917525 GNX917514:GNX917525 GXT917514:GXT917525 HHP917514:HHP917525 HRL917514:HRL917525 IBH917514:IBH917525 ILD917514:ILD917525 IUZ917514:IUZ917525 JEV917514:JEV917525 JOR917514:JOR917525 JYN917514:JYN917525 KIJ917514:KIJ917525 KSF917514:KSF917525 LCB917514:LCB917525 LLX917514:LLX917525 LVT917514:LVT917525 MFP917514:MFP917525 MPL917514:MPL917525 MZH917514:MZH917525 NJD917514:NJD917525 NSZ917514:NSZ917525 OCV917514:OCV917525 OMR917514:OMR917525 OWN917514:OWN917525 PGJ917514:PGJ917525 PQF917514:PQF917525 QAB917514:QAB917525 QJX917514:QJX917525 QTT917514:QTT917525 RDP917514:RDP917525 RNL917514:RNL917525 RXH917514:RXH917525 SHD917514:SHD917525 SQZ917514:SQZ917525 TAV917514:TAV917525 TKR917514:TKR917525 TUN917514:TUN917525 UEJ917514:UEJ917525 UOF917514:UOF917525 UYB917514:UYB917525 VHX917514:VHX917525 VRT917514:VRT917525 WBP917514:WBP917525 WLL917514:WLL917525 WVH917514:WVH917525 B983050:C983061 IV983050:IV983061 SR983050:SR983061 ACN983050:ACN983061 AMJ983050:AMJ983061 AWF983050:AWF983061 BGB983050:BGB983061 BPX983050:BPX983061 BZT983050:BZT983061 CJP983050:CJP983061 CTL983050:CTL983061 DDH983050:DDH983061 DND983050:DND983061 DWZ983050:DWZ983061 EGV983050:EGV983061 EQR983050:EQR983061 FAN983050:FAN983061 FKJ983050:FKJ983061 FUF983050:FUF983061 GEB983050:GEB983061 GNX983050:GNX983061 GXT983050:GXT983061 HHP983050:HHP983061 HRL983050:HRL983061 IBH983050:IBH983061 ILD983050:ILD983061 IUZ983050:IUZ983061 JEV983050:JEV983061 JOR983050:JOR983061 JYN983050:JYN983061 KIJ983050:KIJ983061 KSF983050:KSF983061 LCB983050:LCB983061 LLX983050:LLX983061 LVT983050:LVT983061 MFP983050:MFP983061 MPL983050:MPL983061 MZH983050:MZH983061 NJD983050:NJD983061 NSZ983050:NSZ983061 OCV983050:OCV983061 OMR983050:OMR983061 OWN983050:OWN983061 PGJ983050:PGJ983061 PQF983050:PQF983061 QAB983050:QAB983061 QJX983050:QJX983061 QTT983050:QTT983061 RDP983050:RDP983061 RNL983050:RNL983061 RXH983050:RXH983061 SHD983050:SHD983061 SQZ983050:SQZ983061 TAV983050:TAV983061 TKR983050:TKR983061 TUN983050:TUN983061 UEJ983050:UEJ983061 UOF983050:UOF983061 UYB983050:UYB983061 VHX983050:VHX983061 VRT983050:VRT983061 WBP983050:WBP983061 WLL983050:WLL983061 WVH983050:WVH983061 IT9:IT18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7: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B131103: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B196639: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B262175: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B327711: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B393247: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B458783: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B524319: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B589855: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B655391: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B720927: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B786463: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B851999: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B917535: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B983071: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B19:C20">
      <formula1>$K$9:$K$12</formula1>
    </dataValidation>
    <dataValidation type="list" allowBlank="1" showInputMessage="1" showErrorMessage="1" sqref="B9:C18">
      <formula1>$K$8:$K$15</formula1>
    </dataValidation>
    <dataValidation allowBlank="1" showInputMessage="1" showErrorMessage="1" prompt="see sheet 2 (personnel rates 2014-2017)_x000a_ rows 21-28" sqref="F9:F18"/>
  </dataValidations>
  <pageMargins left="0.7" right="0.7" top="0.78740157499999996" bottom="0.78740157499999996" header="0.3" footer="0.3"/>
  <pageSetup paperSize="9" scale="64" orientation="landscape" r:id="rId1"/>
  <rowBreaks count="2" manualBreakCount="2">
    <brk id="38"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72"/>
  <sheetViews>
    <sheetView showGridLines="0" zoomScale="85" zoomScaleNormal="85" workbookViewId="0">
      <pane ySplit="15" topLeftCell="A16" activePane="bottomLeft" state="frozen"/>
      <selection pane="bottomLeft" activeCell="G46" sqref="G46"/>
    </sheetView>
  </sheetViews>
  <sheetFormatPr baseColWidth="10" defaultRowHeight="12.75" x14ac:dyDescent="0.2"/>
  <cols>
    <col min="1" max="1" width="2.7109375" customWidth="1"/>
    <col min="2" max="2" width="2" customWidth="1"/>
    <col min="3" max="3" width="37.7109375" customWidth="1"/>
    <col min="4" max="4" width="14.85546875" hidden="1" customWidth="1"/>
    <col min="5" max="8" width="12.7109375" customWidth="1"/>
    <col min="9" max="9" width="13" hidden="1" customWidth="1"/>
    <col min="10" max="10" width="32.7109375" customWidth="1"/>
    <col min="11" max="11" width="2" customWidth="1"/>
    <col min="19" max="19" width="13" customWidth="1"/>
  </cols>
  <sheetData>
    <row r="1" spans="2:24" s="154" customFormat="1" ht="35.1" customHeight="1" x14ac:dyDescent="0.25">
      <c r="C1" s="328" t="s">
        <v>76</v>
      </c>
      <c r="D1" s="328"/>
      <c r="E1" s="328"/>
      <c r="F1" s="328"/>
      <c r="G1" s="328"/>
      <c r="H1" s="328"/>
      <c r="I1" s="328"/>
      <c r="J1" s="328"/>
      <c r="L1" s="330" t="s">
        <v>79</v>
      </c>
      <c r="M1" s="330"/>
      <c r="N1" s="330"/>
      <c r="O1" s="330"/>
      <c r="P1" s="330"/>
      <c r="Q1" s="330"/>
      <c r="R1" s="330"/>
      <c r="S1" s="330"/>
      <c r="T1" s="330"/>
      <c r="U1" s="330"/>
    </row>
    <row r="2" spans="2:24" s="155" customFormat="1" ht="13.5" customHeight="1" x14ac:dyDescent="0.2">
      <c r="C2" s="329" t="s">
        <v>114</v>
      </c>
      <c r="D2" s="329"/>
      <c r="E2" s="329"/>
      <c r="F2" s="329"/>
      <c r="G2" s="329"/>
      <c r="H2" s="329"/>
      <c r="I2" s="329"/>
      <c r="J2" s="329"/>
      <c r="L2" s="329" t="s">
        <v>17</v>
      </c>
      <c r="M2" s="329"/>
      <c r="N2" s="329"/>
      <c r="O2" s="329"/>
      <c r="P2" s="329"/>
      <c r="Q2" s="329"/>
      <c r="R2" s="329"/>
      <c r="S2" s="329"/>
      <c r="T2" s="329"/>
      <c r="U2" s="329"/>
    </row>
    <row r="3" spans="2:24" x14ac:dyDescent="0.2">
      <c r="B3" s="161"/>
      <c r="C3" s="329"/>
      <c r="D3" s="329"/>
      <c r="E3" s="329"/>
      <c r="F3" s="329"/>
      <c r="G3" s="329"/>
      <c r="H3" s="329"/>
      <c r="I3" s="329"/>
      <c r="J3" s="329"/>
      <c r="L3" s="329"/>
      <c r="M3" s="329"/>
      <c r="N3" s="329"/>
      <c r="O3" s="329"/>
      <c r="P3" s="329"/>
      <c r="Q3" s="329"/>
      <c r="R3" s="329"/>
      <c r="S3" s="329"/>
      <c r="T3" s="329"/>
      <c r="U3" s="329"/>
    </row>
    <row r="4" spans="2:24" x14ac:dyDescent="0.2">
      <c r="B4" s="6"/>
      <c r="C4" s="156" t="s">
        <v>72</v>
      </c>
      <c r="L4" s="10" t="s">
        <v>1</v>
      </c>
    </row>
    <row r="5" spans="2:24" x14ac:dyDescent="0.2">
      <c r="B5" s="6"/>
      <c r="C5" s="6" t="s">
        <v>73</v>
      </c>
      <c r="L5" s="6" t="s">
        <v>45</v>
      </c>
    </row>
    <row r="6" spans="2:24" ht="14.25" x14ac:dyDescent="0.2">
      <c r="B6" s="6"/>
      <c r="C6" s="6" t="s">
        <v>74</v>
      </c>
      <c r="L6" s="6" t="s">
        <v>2</v>
      </c>
    </row>
    <row r="7" spans="2:24" s="157" customFormat="1" x14ac:dyDescent="0.2"/>
    <row r="8" spans="2:24" s="157" customFormat="1" ht="24.95" customHeight="1" x14ac:dyDescent="0.2">
      <c r="B8" s="160">
        <v>1</v>
      </c>
      <c r="C8" s="331" t="s">
        <v>80</v>
      </c>
      <c r="D8" s="331"/>
      <c r="E8" s="331"/>
      <c r="F8" s="331"/>
      <c r="G8" s="331"/>
      <c r="H8" s="331"/>
      <c r="I8" s="331"/>
      <c r="J8" s="331"/>
      <c r="K8" s="160">
        <v>1</v>
      </c>
      <c r="L8" s="327" t="s">
        <v>83</v>
      </c>
      <c r="M8" s="327"/>
      <c r="N8" s="327"/>
      <c r="O8" s="327"/>
      <c r="P8" s="327"/>
      <c r="Q8" s="327"/>
      <c r="R8" s="327"/>
      <c r="S8" s="327"/>
      <c r="T8" s="327"/>
      <c r="U8" s="327"/>
    </row>
    <row r="9" spans="2:24" s="157" customFormat="1" x14ac:dyDescent="0.2">
      <c r="C9" s="326" t="s">
        <v>81</v>
      </c>
      <c r="D9" s="326"/>
      <c r="E9" s="326"/>
      <c r="F9" s="326"/>
      <c r="G9" s="326"/>
      <c r="H9" s="326"/>
      <c r="I9" s="326"/>
      <c r="J9" s="326"/>
      <c r="L9" s="326" t="s">
        <v>85</v>
      </c>
      <c r="M9" s="326"/>
      <c r="N9" s="326"/>
      <c r="O9" s="326"/>
      <c r="P9" s="326"/>
      <c r="Q9" s="326"/>
      <c r="R9" s="326"/>
      <c r="S9" s="326"/>
      <c r="T9" s="326"/>
      <c r="U9" s="326"/>
    </row>
    <row r="10" spans="2:24" x14ac:dyDescent="0.2">
      <c r="C10" s="326" t="s">
        <v>82</v>
      </c>
      <c r="D10" s="326"/>
      <c r="E10" s="326"/>
      <c r="F10" s="326"/>
      <c r="G10" s="326"/>
      <c r="H10" s="326"/>
      <c r="I10" s="326"/>
      <c r="J10" s="326"/>
      <c r="L10" s="326" t="s">
        <v>84</v>
      </c>
      <c r="M10" s="326"/>
      <c r="N10" s="326"/>
      <c r="O10" s="326"/>
      <c r="P10" s="326"/>
      <c r="Q10" s="326"/>
      <c r="R10" s="326"/>
      <c r="S10" s="326"/>
      <c r="T10" s="326"/>
      <c r="U10" s="326"/>
    </row>
    <row r="11" spans="2:24" s="157" customFormat="1" x14ac:dyDescent="0.2"/>
    <row r="12" spans="2:24" x14ac:dyDescent="0.2">
      <c r="C12" s="27" t="s">
        <v>75</v>
      </c>
      <c r="L12" s="308" t="s">
        <v>8</v>
      </c>
      <c r="M12" s="308"/>
      <c r="N12" s="308"/>
      <c r="O12" s="308"/>
      <c r="P12" s="308"/>
      <c r="Q12" s="308"/>
      <c r="R12" s="308"/>
      <c r="S12" s="308"/>
      <c r="T12" s="308"/>
      <c r="U12" s="308"/>
    </row>
    <row r="13" spans="2:24" x14ac:dyDescent="0.2">
      <c r="C13" s="27" t="s">
        <v>77</v>
      </c>
      <c r="D13" s="159"/>
      <c r="E13" s="159"/>
      <c r="F13" s="159"/>
      <c r="G13" s="159"/>
      <c r="H13" s="159"/>
      <c r="I13" s="159"/>
      <c r="J13" s="159"/>
      <c r="K13" s="159"/>
      <c r="L13" s="338" t="s">
        <v>11</v>
      </c>
      <c r="M13" s="338"/>
      <c r="N13" s="338"/>
      <c r="O13" s="338"/>
      <c r="P13" s="338"/>
      <c r="Q13" s="338"/>
      <c r="R13" s="338"/>
      <c r="S13" s="338"/>
      <c r="T13" s="338"/>
      <c r="U13" s="338"/>
      <c r="V13" s="338"/>
      <c r="W13" s="338"/>
      <c r="X13" s="162"/>
    </row>
    <row r="14" spans="2:24" x14ac:dyDescent="0.2">
      <c r="C14" s="27" t="s">
        <v>78</v>
      </c>
      <c r="D14" s="159"/>
      <c r="E14" s="159"/>
      <c r="F14" s="159"/>
      <c r="G14" s="159"/>
      <c r="H14" s="159"/>
      <c r="I14" s="159"/>
      <c r="J14" s="159"/>
      <c r="K14" s="159"/>
      <c r="L14" s="308" t="s">
        <v>10</v>
      </c>
      <c r="M14" s="308"/>
      <c r="N14" s="308"/>
      <c r="O14" s="308"/>
      <c r="P14" s="308"/>
      <c r="Q14" s="308"/>
      <c r="R14" s="308"/>
      <c r="S14" s="308"/>
      <c r="T14" s="308"/>
      <c r="U14" s="308"/>
    </row>
    <row r="15" spans="2:24" ht="20.100000000000001" customHeight="1" x14ac:dyDescent="0.2">
      <c r="C15" s="27" t="s">
        <v>153</v>
      </c>
      <c r="L15" s="27" t="s">
        <v>153</v>
      </c>
    </row>
    <row r="16" spans="2:24" ht="13.5" thickBot="1" x14ac:dyDescent="0.25">
      <c r="C16" s="27"/>
    </row>
    <row r="17" spans="1:21" ht="24.95" customHeight="1" x14ac:dyDescent="0.25">
      <c r="A17" s="101"/>
      <c r="B17" s="102"/>
      <c r="C17" s="324" t="s">
        <v>86</v>
      </c>
      <c r="D17" s="324"/>
      <c r="E17" s="324"/>
      <c r="F17" s="324"/>
      <c r="G17" s="324"/>
      <c r="H17" s="324"/>
      <c r="I17" s="158"/>
      <c r="J17" s="102"/>
      <c r="K17" s="102"/>
      <c r="L17" s="102"/>
      <c r="M17" s="102"/>
      <c r="N17" s="102"/>
      <c r="O17" s="102"/>
      <c r="P17" s="102"/>
      <c r="Q17" s="102"/>
      <c r="R17" s="102"/>
      <c r="S17" s="102"/>
      <c r="T17" s="103"/>
    </row>
    <row r="18" spans="1:21" s="1" customFormat="1" ht="14.1" customHeight="1" x14ac:dyDescent="0.2">
      <c r="A18" s="115"/>
      <c r="B18" s="3"/>
      <c r="C18" s="52" t="s">
        <v>0</v>
      </c>
      <c r="D18" s="309" t="s">
        <v>50</v>
      </c>
      <c r="E18" s="310"/>
      <c r="F18" s="310"/>
      <c r="G18" s="310"/>
      <c r="H18" s="311"/>
      <c r="I18" s="84" t="s">
        <v>43</v>
      </c>
      <c r="J18" s="137" t="s">
        <v>69</v>
      </c>
      <c r="K18" s="3"/>
      <c r="L18" s="107"/>
      <c r="M18" s="107"/>
      <c r="N18" s="107"/>
      <c r="O18" s="107"/>
      <c r="P18" s="107"/>
      <c r="Q18" s="107"/>
      <c r="R18" s="107"/>
      <c r="S18" s="107"/>
      <c r="T18" s="108"/>
    </row>
    <row r="19" spans="1:21" s="1" customFormat="1" ht="14.1" customHeight="1" x14ac:dyDescent="0.2">
      <c r="A19" s="115"/>
      <c r="B19" s="3"/>
      <c r="C19" s="52" t="s">
        <v>12</v>
      </c>
      <c r="D19" s="88">
        <v>1</v>
      </c>
      <c r="E19" s="89">
        <v>1</v>
      </c>
      <c r="F19" s="89">
        <v>2</v>
      </c>
      <c r="G19" s="89">
        <v>3</v>
      </c>
      <c r="H19" s="90">
        <v>4</v>
      </c>
      <c r="I19" s="74">
        <v>1</v>
      </c>
      <c r="J19" s="137" t="s">
        <v>70</v>
      </c>
      <c r="K19" s="3"/>
      <c r="L19" s="107"/>
      <c r="M19" s="107"/>
      <c r="N19" s="107"/>
      <c r="O19" s="107"/>
      <c r="P19" s="107"/>
      <c r="Q19" s="107"/>
      <c r="R19" s="107"/>
      <c r="S19" s="107"/>
      <c r="T19" s="108"/>
    </row>
    <row r="20" spans="1:21" s="1" customFormat="1" ht="14.1" customHeight="1" x14ac:dyDescent="0.2">
      <c r="A20" s="115"/>
      <c r="B20" s="3"/>
      <c r="C20" s="87" t="s">
        <v>13</v>
      </c>
      <c r="D20" s="135">
        <v>2012</v>
      </c>
      <c r="E20" s="136">
        <v>2016</v>
      </c>
      <c r="F20" s="92">
        <f>E20+1</f>
        <v>2017</v>
      </c>
      <c r="G20" s="92">
        <f>F20+1</f>
        <v>2018</v>
      </c>
      <c r="H20" s="93">
        <f>G20+1</f>
        <v>2019</v>
      </c>
      <c r="I20" s="75">
        <f>D20</f>
        <v>2012</v>
      </c>
      <c r="J20" s="138" t="s">
        <v>71</v>
      </c>
      <c r="K20" s="3"/>
      <c r="L20" s="107"/>
      <c r="M20" s="107"/>
      <c r="N20" s="107"/>
      <c r="O20" s="107"/>
      <c r="P20" s="107"/>
      <c r="Q20" s="107"/>
      <c r="R20" s="107"/>
      <c r="S20" s="107"/>
      <c r="T20" s="108"/>
      <c r="U20" s="131"/>
    </row>
    <row r="21" spans="1:21" s="6" customFormat="1" ht="14.1" customHeight="1" x14ac:dyDescent="0.2">
      <c r="A21" s="116"/>
      <c r="B21" s="39"/>
      <c r="C21" s="53" t="s">
        <v>46</v>
      </c>
      <c r="D21" s="37" t="s">
        <v>16</v>
      </c>
      <c r="E21" s="85">
        <v>34935.120000000003</v>
      </c>
      <c r="F21" s="83">
        <f>E21 *0.03+E21</f>
        <v>35983.173600000002</v>
      </c>
      <c r="G21" s="83">
        <f t="shared" ref="G21:H22" si="0">F21 *0.03+F21</f>
        <v>37062.668808000002</v>
      </c>
      <c r="H21" s="83">
        <f t="shared" si="0"/>
        <v>38174.548872240004</v>
      </c>
      <c r="I21" s="76"/>
      <c r="J21" s="123" t="s">
        <v>52</v>
      </c>
      <c r="K21" s="39"/>
      <c r="L21" s="318" t="s">
        <v>59</v>
      </c>
      <c r="M21" s="319"/>
      <c r="N21" s="319"/>
      <c r="O21" s="319"/>
      <c r="P21" s="319"/>
      <c r="Q21" s="319"/>
      <c r="R21" s="319"/>
      <c r="S21" s="319"/>
      <c r="T21" s="320"/>
      <c r="U21" s="132"/>
    </row>
    <row r="22" spans="1:21" s="6" customFormat="1" ht="14.1" customHeight="1" x14ac:dyDescent="0.2">
      <c r="A22" s="116"/>
      <c r="B22" s="38"/>
      <c r="C22" s="53" t="s">
        <v>47</v>
      </c>
      <c r="D22" s="47" t="s">
        <v>16</v>
      </c>
      <c r="E22" s="85">
        <v>39207.440000000002</v>
      </c>
      <c r="F22" s="83">
        <f>E22 *0.03+E22</f>
        <v>40383.663200000003</v>
      </c>
      <c r="G22" s="83">
        <f t="shared" si="0"/>
        <v>41595.173096000006</v>
      </c>
      <c r="H22" s="83">
        <f t="shared" si="0"/>
        <v>42843.028288880007</v>
      </c>
      <c r="I22" s="77"/>
      <c r="J22" s="123" t="s">
        <v>53</v>
      </c>
      <c r="K22" s="38"/>
      <c r="L22" s="318"/>
      <c r="M22" s="319"/>
      <c r="N22" s="319"/>
      <c r="O22" s="319"/>
      <c r="P22" s="319"/>
      <c r="Q22" s="319"/>
      <c r="R22" s="319"/>
      <c r="S22" s="319"/>
      <c r="T22" s="320"/>
      <c r="U22" s="132"/>
    </row>
    <row r="23" spans="1:21" s="13" customFormat="1" ht="27.95" customHeight="1" x14ac:dyDescent="0.2">
      <c r="A23" s="117"/>
      <c r="B23" s="11"/>
      <c r="C23" s="122" t="s">
        <v>61</v>
      </c>
      <c r="D23" s="51">
        <v>46437</v>
      </c>
      <c r="E23" s="125">
        <v>48927.839999999997</v>
      </c>
      <c r="F23" s="126">
        <f>E23 *0.03+E23</f>
        <v>50395.675199999998</v>
      </c>
      <c r="G23" s="126">
        <f>F23 *0.03+F23</f>
        <v>51907.545456</v>
      </c>
      <c r="H23" s="127">
        <f>G23*0.03+G23</f>
        <v>53464.771819679998</v>
      </c>
      <c r="I23" s="78">
        <f t="shared" ref="I23:I28" si="1">D23*0.75</f>
        <v>34827.75</v>
      </c>
      <c r="J23" s="124" t="s">
        <v>63</v>
      </c>
      <c r="K23" s="11"/>
      <c r="L23" s="318" t="s">
        <v>65</v>
      </c>
      <c r="M23" s="319"/>
      <c r="N23" s="319"/>
      <c r="O23" s="319"/>
      <c r="P23" s="319"/>
      <c r="Q23" s="319"/>
      <c r="R23" s="319"/>
      <c r="S23" s="319"/>
      <c r="T23" s="320"/>
      <c r="U23" s="133"/>
    </row>
    <row r="24" spans="1:21" s="13" customFormat="1" ht="14.1" customHeight="1" x14ac:dyDescent="0.2">
      <c r="A24" s="117"/>
      <c r="B24" s="14"/>
      <c r="C24" s="86" t="s">
        <v>62</v>
      </c>
      <c r="D24" s="51">
        <v>62020</v>
      </c>
      <c r="E24" s="72">
        <v>65072.88</v>
      </c>
      <c r="F24" s="12">
        <f>E24 *0.03+E24</f>
        <v>67025.066399999996</v>
      </c>
      <c r="G24" s="126">
        <f>F24 *0.03+F24</f>
        <v>69035.818392000001</v>
      </c>
      <c r="H24" s="127">
        <f>G24*0.03+G24</f>
        <v>71106.892943760002</v>
      </c>
      <c r="I24" s="78">
        <f t="shared" si="1"/>
        <v>46515</v>
      </c>
      <c r="J24" s="124" t="s">
        <v>64</v>
      </c>
      <c r="K24" s="14"/>
      <c r="L24" s="318"/>
      <c r="M24" s="319"/>
      <c r="N24" s="319"/>
      <c r="O24" s="319"/>
      <c r="P24" s="319"/>
      <c r="Q24" s="319"/>
      <c r="R24" s="319"/>
      <c r="S24" s="319"/>
      <c r="T24" s="320"/>
      <c r="U24" s="133"/>
    </row>
    <row r="25" spans="1:21" ht="27.95" customHeight="1" x14ac:dyDescent="0.2">
      <c r="A25" s="104"/>
      <c r="B25" s="7"/>
      <c r="C25" s="120" t="s">
        <v>48</v>
      </c>
      <c r="D25" s="51">
        <v>0</v>
      </c>
      <c r="E25" s="321" t="s">
        <v>60</v>
      </c>
      <c r="F25" s="322"/>
      <c r="G25" s="322"/>
      <c r="H25" s="323"/>
      <c r="I25" s="78">
        <f t="shared" si="1"/>
        <v>0</v>
      </c>
      <c r="J25" s="139" t="s">
        <v>57</v>
      </c>
      <c r="K25" s="7"/>
      <c r="L25" s="118"/>
      <c r="M25" s="118"/>
      <c r="N25" s="118"/>
      <c r="O25" s="118"/>
      <c r="P25" s="118"/>
      <c r="Q25" s="118"/>
      <c r="R25" s="118"/>
      <c r="S25" s="118"/>
      <c r="T25" s="119"/>
      <c r="U25" s="98"/>
    </row>
    <row r="26" spans="1:21" ht="27.95" customHeight="1" x14ac:dyDescent="0.2">
      <c r="A26" s="104"/>
      <c r="B26" s="8"/>
      <c r="C26" s="120" t="s">
        <v>67</v>
      </c>
      <c r="D26" s="51">
        <v>55269</v>
      </c>
      <c r="E26" s="128">
        <v>58078.32</v>
      </c>
      <c r="F26" s="129">
        <f>E26 *0.03+E26</f>
        <v>59820.669600000001</v>
      </c>
      <c r="G26" s="129">
        <f t="shared" ref="G26:H27" si="2">F26 *0.03+F26</f>
        <v>61615.289688000004</v>
      </c>
      <c r="H26" s="127">
        <f t="shared" si="2"/>
        <v>63463.748378640004</v>
      </c>
      <c r="I26" s="78">
        <f t="shared" si="1"/>
        <v>41451.75</v>
      </c>
      <c r="J26" s="124" t="s">
        <v>56</v>
      </c>
      <c r="K26" s="8"/>
      <c r="L26" s="318" t="s">
        <v>66</v>
      </c>
      <c r="M26" s="319"/>
      <c r="N26" s="319"/>
      <c r="O26" s="319"/>
      <c r="P26" s="319"/>
      <c r="Q26" s="319"/>
      <c r="R26" s="319"/>
      <c r="S26" s="319"/>
      <c r="T26" s="320"/>
      <c r="U26" s="134"/>
    </row>
    <row r="27" spans="1:21" ht="14.1" customHeight="1" x14ac:dyDescent="0.2">
      <c r="A27" s="104"/>
      <c r="B27" s="30"/>
      <c r="C27" s="130" t="s">
        <v>68</v>
      </c>
      <c r="D27" s="54">
        <v>68773</v>
      </c>
      <c r="E27" s="73">
        <v>72071.28</v>
      </c>
      <c r="F27" s="129">
        <f>E27 *0.03+E27</f>
        <v>74233.418399999995</v>
      </c>
      <c r="G27" s="129">
        <f t="shared" si="2"/>
        <v>76460.420952</v>
      </c>
      <c r="H27" s="127">
        <f t="shared" si="2"/>
        <v>78754.233580560001</v>
      </c>
      <c r="I27" s="79">
        <f t="shared" si="1"/>
        <v>51579.75</v>
      </c>
      <c r="J27" s="124" t="s">
        <v>55</v>
      </c>
      <c r="K27" s="30"/>
      <c r="L27" s="318"/>
      <c r="M27" s="319"/>
      <c r="N27" s="319"/>
      <c r="O27" s="319"/>
      <c r="P27" s="319"/>
      <c r="Q27" s="319"/>
      <c r="R27" s="319"/>
      <c r="S27" s="319"/>
      <c r="T27" s="320"/>
      <c r="U27" s="134"/>
    </row>
    <row r="28" spans="1:21" s="4" customFormat="1" ht="27" customHeight="1" thickBot="1" x14ac:dyDescent="0.25">
      <c r="A28" s="104"/>
      <c r="B28" s="28"/>
      <c r="C28" s="121" t="s">
        <v>49</v>
      </c>
      <c r="D28" s="55">
        <v>0</v>
      </c>
      <c r="E28" s="315" t="s">
        <v>60</v>
      </c>
      <c r="F28" s="316"/>
      <c r="G28" s="316"/>
      <c r="H28" s="317"/>
      <c r="I28" s="80">
        <f t="shared" si="1"/>
        <v>0</v>
      </c>
      <c r="J28" s="140" t="s">
        <v>54</v>
      </c>
      <c r="K28" s="28"/>
      <c r="L28" s="105"/>
      <c r="M28" s="105"/>
      <c r="N28" s="105"/>
      <c r="O28" s="105"/>
      <c r="P28" s="105"/>
      <c r="Q28" s="105"/>
      <c r="R28" s="105"/>
      <c r="S28" s="105"/>
      <c r="T28" s="106"/>
    </row>
    <row r="29" spans="1:21" s="4" customFormat="1" ht="13.5" thickBot="1" x14ac:dyDescent="0.25">
      <c r="A29" s="111"/>
      <c r="B29" s="109"/>
      <c r="C29" s="112"/>
      <c r="D29" s="113"/>
      <c r="E29" s="114"/>
      <c r="F29" s="114"/>
      <c r="G29" s="114"/>
      <c r="H29" s="114"/>
      <c r="I29" s="100"/>
      <c r="J29" s="109"/>
      <c r="K29" s="109"/>
      <c r="L29" s="109"/>
      <c r="M29" s="109"/>
      <c r="N29" s="109"/>
      <c r="O29" s="109"/>
      <c r="P29" s="109"/>
      <c r="Q29" s="109"/>
      <c r="R29" s="109"/>
      <c r="S29" s="109"/>
      <c r="T29" s="110"/>
    </row>
    <row r="30" spans="1:21" s="4" customFormat="1" x14ac:dyDescent="0.2">
      <c r="B30" s="98"/>
      <c r="C30" s="44"/>
      <c r="D30" s="96"/>
      <c r="E30" s="99"/>
      <c r="F30" s="99"/>
      <c r="G30" s="99"/>
      <c r="H30" s="99"/>
      <c r="I30" s="97"/>
    </row>
    <row r="31" spans="1:21" s="5" customFormat="1" x14ac:dyDescent="0.2">
      <c r="B31" s="15"/>
      <c r="C31" s="16"/>
      <c r="D31" s="17"/>
      <c r="E31" s="17"/>
      <c r="F31" s="17"/>
      <c r="G31" s="17"/>
      <c r="H31" s="17"/>
      <c r="I31" s="17"/>
    </row>
    <row r="32" spans="1:21" s="5" customFormat="1" ht="15.75" x14ac:dyDescent="0.25">
      <c r="B32" s="15"/>
      <c r="C32" s="325" t="s">
        <v>87</v>
      </c>
      <c r="D32" s="325"/>
      <c r="E32" s="325"/>
      <c r="F32" s="325"/>
      <c r="G32" s="325"/>
      <c r="H32" s="325"/>
      <c r="I32" s="17"/>
    </row>
    <row r="33" spans="2:21" s="1" customFormat="1" ht="14.1" customHeight="1" x14ac:dyDescent="0.2">
      <c r="B33" s="18"/>
      <c r="C33" s="52" t="s">
        <v>0</v>
      </c>
      <c r="D33" s="314" t="s">
        <v>51</v>
      </c>
      <c r="E33" s="310"/>
      <c r="F33" s="310"/>
      <c r="G33" s="310"/>
      <c r="H33" s="311"/>
      <c r="I33" s="84" t="s">
        <v>44</v>
      </c>
      <c r="J33" s="137" t="s">
        <v>69</v>
      </c>
      <c r="K33" s="3"/>
    </row>
    <row r="34" spans="2:21" s="1" customFormat="1" ht="14.1" customHeight="1" x14ac:dyDescent="0.2">
      <c r="B34" s="18"/>
      <c r="C34" s="94" t="s">
        <v>13</v>
      </c>
      <c r="D34" s="141">
        <f>D20</f>
        <v>2012</v>
      </c>
      <c r="E34" s="95">
        <f>E20</f>
        <v>2016</v>
      </c>
      <c r="F34" s="95">
        <f>F20</f>
        <v>2017</v>
      </c>
      <c r="G34" s="92">
        <f>G20</f>
        <v>2018</v>
      </c>
      <c r="H34" s="93">
        <f>H20</f>
        <v>2019</v>
      </c>
      <c r="I34" s="75">
        <f>D20</f>
        <v>2012</v>
      </c>
      <c r="J34" s="138" t="s">
        <v>71</v>
      </c>
      <c r="K34" s="3"/>
    </row>
    <row r="35" spans="2:21" s="6" customFormat="1" ht="14.1" customHeight="1" x14ac:dyDescent="0.2">
      <c r="B35" s="40"/>
      <c r="C35" s="53" t="s">
        <v>46</v>
      </c>
      <c r="D35" s="142" t="s">
        <v>15</v>
      </c>
      <c r="E35" s="143">
        <f t="shared" ref="E35:H38" si="3">E21/12</f>
        <v>2911.26</v>
      </c>
      <c r="F35" s="143">
        <f t="shared" si="3"/>
        <v>2998.5978</v>
      </c>
      <c r="G35" s="126">
        <f t="shared" si="3"/>
        <v>3088.555734</v>
      </c>
      <c r="H35" s="127">
        <f t="shared" si="3"/>
        <v>3181.2124060200003</v>
      </c>
      <c r="I35" s="76"/>
      <c r="J35" s="123" t="s">
        <v>52</v>
      </c>
      <c r="K35" s="39"/>
      <c r="L35" s="332" t="s">
        <v>90</v>
      </c>
      <c r="M35" s="333"/>
      <c r="N35" s="333"/>
      <c r="O35" s="333"/>
      <c r="P35" s="333"/>
      <c r="Q35" s="333"/>
      <c r="R35" s="333"/>
      <c r="S35" s="333"/>
      <c r="T35" s="333"/>
      <c r="U35" s="333"/>
    </row>
    <row r="36" spans="2:21" s="6" customFormat="1" ht="14.1" customHeight="1" x14ac:dyDescent="0.2">
      <c r="B36" s="41"/>
      <c r="C36" s="53" t="s">
        <v>47</v>
      </c>
      <c r="D36" s="144" t="s">
        <v>15</v>
      </c>
      <c r="E36" s="143">
        <f t="shared" si="3"/>
        <v>3267.2866666666669</v>
      </c>
      <c r="F36" s="143">
        <f t="shared" si="3"/>
        <v>3365.3052666666667</v>
      </c>
      <c r="G36" s="126">
        <f t="shared" si="3"/>
        <v>3466.2644246666673</v>
      </c>
      <c r="H36" s="127">
        <f t="shared" si="3"/>
        <v>3570.2523574066672</v>
      </c>
      <c r="I36" s="77"/>
      <c r="J36" s="123" t="s">
        <v>53</v>
      </c>
      <c r="K36" s="38"/>
      <c r="L36" s="332"/>
      <c r="M36" s="333"/>
      <c r="N36" s="333"/>
      <c r="O36" s="333"/>
      <c r="P36" s="333"/>
      <c r="Q36" s="333"/>
      <c r="R36" s="333"/>
      <c r="S36" s="333"/>
      <c r="T36" s="333"/>
      <c r="U36" s="333"/>
    </row>
    <row r="37" spans="2:21" ht="27.95" customHeight="1" x14ac:dyDescent="0.2">
      <c r="B37" s="11"/>
      <c r="C37" s="122" t="s">
        <v>61</v>
      </c>
      <c r="D37" s="145">
        <f t="shared" ref="D37:D42" si="4">D23/12</f>
        <v>3869.75</v>
      </c>
      <c r="E37" s="143">
        <f t="shared" si="3"/>
        <v>4077.3199999999997</v>
      </c>
      <c r="F37" s="143">
        <f t="shared" si="3"/>
        <v>4199.6395999999995</v>
      </c>
      <c r="G37" s="126">
        <f t="shared" si="3"/>
        <v>4325.628788</v>
      </c>
      <c r="H37" s="127">
        <f t="shared" si="3"/>
        <v>4455.3976516399998</v>
      </c>
      <c r="I37" s="78">
        <f t="shared" ref="I37:I42" si="5">D37*0.75</f>
        <v>2902.3125</v>
      </c>
      <c r="J37" s="124" t="s">
        <v>63</v>
      </c>
      <c r="K37" s="11"/>
      <c r="L37" s="334" t="s">
        <v>89</v>
      </c>
      <c r="M37" s="335"/>
      <c r="N37" s="335"/>
      <c r="O37" s="335"/>
      <c r="P37" s="335"/>
      <c r="Q37" s="335"/>
      <c r="R37" s="335"/>
      <c r="S37" s="335"/>
      <c r="T37" s="335"/>
      <c r="U37" s="335"/>
    </row>
    <row r="38" spans="2:21" ht="14.1" customHeight="1" x14ac:dyDescent="0.2">
      <c r="B38" s="14"/>
      <c r="C38" s="86" t="s">
        <v>62</v>
      </c>
      <c r="D38" s="145">
        <f t="shared" si="4"/>
        <v>5168.333333333333</v>
      </c>
      <c r="E38" s="143">
        <f t="shared" si="3"/>
        <v>5422.74</v>
      </c>
      <c r="F38" s="143">
        <f t="shared" si="3"/>
        <v>5585.4222</v>
      </c>
      <c r="G38" s="126">
        <f t="shared" si="3"/>
        <v>5752.9848659999998</v>
      </c>
      <c r="H38" s="127">
        <f t="shared" si="3"/>
        <v>5925.5744119800001</v>
      </c>
      <c r="I38" s="78">
        <f t="shared" si="5"/>
        <v>3876.25</v>
      </c>
      <c r="J38" s="124" t="s">
        <v>64</v>
      </c>
      <c r="K38" s="14"/>
      <c r="L38" s="334"/>
      <c r="M38" s="335"/>
      <c r="N38" s="335"/>
      <c r="O38" s="335"/>
      <c r="P38" s="335"/>
      <c r="Q38" s="335"/>
      <c r="R38" s="335"/>
      <c r="S38" s="335"/>
      <c r="T38" s="335"/>
      <c r="U38" s="335"/>
    </row>
    <row r="39" spans="2:21" ht="27.95" customHeight="1" x14ac:dyDescent="0.2">
      <c r="B39" s="19"/>
      <c r="C39" s="120" t="s">
        <v>48</v>
      </c>
      <c r="D39" s="145">
        <f t="shared" si="4"/>
        <v>0</v>
      </c>
      <c r="E39" s="321" t="s">
        <v>60</v>
      </c>
      <c r="F39" s="322"/>
      <c r="G39" s="322"/>
      <c r="H39" s="323"/>
      <c r="I39" s="78">
        <f t="shared" si="5"/>
        <v>0</v>
      </c>
      <c r="J39" s="139" t="s">
        <v>57</v>
      </c>
      <c r="K39" s="7"/>
    </row>
    <row r="40" spans="2:21" ht="27.95" customHeight="1" x14ac:dyDescent="0.2">
      <c r="B40" s="20"/>
      <c r="C40" s="120" t="s">
        <v>67</v>
      </c>
      <c r="D40" s="145">
        <f t="shared" si="4"/>
        <v>4605.75</v>
      </c>
      <c r="E40" s="143">
        <f t="shared" ref="E40:H41" si="6">E26/12</f>
        <v>4839.8599999999997</v>
      </c>
      <c r="F40" s="143">
        <f t="shared" si="6"/>
        <v>4985.0558000000001</v>
      </c>
      <c r="G40" s="126">
        <f t="shared" si="6"/>
        <v>5134.6074740000004</v>
      </c>
      <c r="H40" s="127">
        <f t="shared" si="6"/>
        <v>5288.6456982200007</v>
      </c>
      <c r="I40" s="78">
        <f t="shared" si="5"/>
        <v>3454.3125</v>
      </c>
      <c r="J40" s="124" t="s">
        <v>56</v>
      </c>
      <c r="K40" s="8"/>
      <c r="L40" s="336" t="s">
        <v>91</v>
      </c>
      <c r="M40" s="337"/>
      <c r="N40" s="337"/>
      <c r="O40" s="337"/>
      <c r="P40" s="337"/>
      <c r="Q40" s="337"/>
      <c r="R40" s="337"/>
      <c r="S40" s="337"/>
      <c r="T40" s="337"/>
      <c r="U40" s="337"/>
    </row>
    <row r="41" spans="2:21" ht="14.1" customHeight="1" x14ac:dyDescent="0.2">
      <c r="B41" s="21"/>
      <c r="C41" s="130" t="s">
        <v>68</v>
      </c>
      <c r="D41" s="145">
        <f t="shared" si="4"/>
        <v>5731.083333333333</v>
      </c>
      <c r="E41" s="143">
        <f t="shared" si="6"/>
        <v>6005.94</v>
      </c>
      <c r="F41" s="143">
        <f t="shared" si="6"/>
        <v>6186.1181999999999</v>
      </c>
      <c r="G41" s="146">
        <f t="shared" si="6"/>
        <v>6371.7017459999997</v>
      </c>
      <c r="H41" s="147">
        <f t="shared" si="6"/>
        <v>6562.8527983800004</v>
      </c>
      <c r="I41" s="78">
        <f t="shared" si="5"/>
        <v>4298.3125</v>
      </c>
      <c r="J41" s="124" t="s">
        <v>55</v>
      </c>
      <c r="K41" s="30"/>
      <c r="L41" s="336"/>
      <c r="M41" s="337"/>
      <c r="N41" s="337"/>
      <c r="O41" s="337"/>
      <c r="P41" s="337"/>
      <c r="Q41" s="337"/>
      <c r="R41" s="337"/>
      <c r="S41" s="337"/>
      <c r="T41" s="337"/>
      <c r="U41" s="337"/>
    </row>
    <row r="42" spans="2:21" ht="27.95" customHeight="1" thickBot="1" x14ac:dyDescent="0.25">
      <c r="B42" s="29"/>
      <c r="C42" s="121" t="s">
        <v>49</v>
      </c>
      <c r="D42" s="148">
        <f t="shared" si="4"/>
        <v>0</v>
      </c>
      <c r="E42" s="305" t="s">
        <v>60</v>
      </c>
      <c r="F42" s="306"/>
      <c r="G42" s="306"/>
      <c r="H42" s="307"/>
      <c r="I42" s="81">
        <f t="shared" si="5"/>
        <v>0</v>
      </c>
      <c r="J42" s="140" t="s">
        <v>54</v>
      </c>
      <c r="K42" s="28"/>
    </row>
    <row r="43" spans="2:21" x14ac:dyDescent="0.2">
      <c r="B43" s="13"/>
      <c r="C43" s="13"/>
      <c r="D43" s="13"/>
      <c r="E43" s="13"/>
      <c r="F43" s="13"/>
      <c r="G43" s="13"/>
      <c r="H43" s="13"/>
      <c r="I43" s="13"/>
    </row>
    <row r="44" spans="2:21" ht="15.75" x14ac:dyDescent="0.25">
      <c r="B44" s="13"/>
      <c r="C44" s="304" t="s">
        <v>88</v>
      </c>
      <c r="D44" s="304"/>
      <c r="E44" s="304"/>
      <c r="F44" s="304"/>
      <c r="G44" s="304"/>
      <c r="H44" s="304"/>
      <c r="I44" s="13"/>
    </row>
    <row r="45" spans="2:21" ht="14.1" customHeight="1" x14ac:dyDescent="0.2">
      <c r="B45" s="19"/>
      <c r="C45" s="52" t="s">
        <v>0</v>
      </c>
      <c r="D45" s="314" t="s">
        <v>18</v>
      </c>
      <c r="E45" s="310"/>
      <c r="F45" s="310"/>
      <c r="G45" s="310"/>
      <c r="H45" s="311"/>
      <c r="I45" s="84" t="s">
        <v>19</v>
      </c>
      <c r="J45" s="137" t="s">
        <v>69</v>
      </c>
      <c r="K45" s="3"/>
    </row>
    <row r="46" spans="2:21" ht="14.1" customHeight="1" x14ac:dyDescent="0.2">
      <c r="B46" s="19"/>
      <c r="C46" s="94" t="s">
        <v>13</v>
      </c>
      <c r="D46" s="91">
        <f t="shared" ref="D46:I46" si="7">D20</f>
        <v>2012</v>
      </c>
      <c r="E46" s="92">
        <f t="shared" si="7"/>
        <v>2016</v>
      </c>
      <c r="F46" s="92">
        <f t="shared" si="7"/>
        <v>2017</v>
      </c>
      <c r="G46" s="92">
        <f t="shared" si="7"/>
        <v>2018</v>
      </c>
      <c r="H46" s="93">
        <f t="shared" si="7"/>
        <v>2019</v>
      </c>
      <c r="I46" s="75">
        <f t="shared" si="7"/>
        <v>2012</v>
      </c>
      <c r="J46" s="138" t="s">
        <v>71</v>
      </c>
      <c r="K46" s="3"/>
      <c r="M46" s="16"/>
    </row>
    <row r="47" spans="2:21" s="6" customFormat="1" ht="14.1" customHeight="1" x14ac:dyDescent="0.2">
      <c r="B47" s="40"/>
      <c r="C47" s="53" t="s">
        <v>46</v>
      </c>
      <c r="D47" s="149" t="s">
        <v>15</v>
      </c>
      <c r="E47" s="126">
        <f>E21/1720</f>
        <v>20.311116279069768</v>
      </c>
      <c r="F47" s="126">
        <f t="shared" ref="F47:H47" si="8">F21/1720</f>
        <v>20.920449767441863</v>
      </c>
      <c r="G47" s="126">
        <f t="shared" si="8"/>
        <v>21.548063260465117</v>
      </c>
      <c r="H47" s="127">
        <f t="shared" si="8"/>
        <v>22.194505158279071</v>
      </c>
      <c r="I47" s="76"/>
      <c r="J47" s="139" t="s">
        <v>52</v>
      </c>
      <c r="K47" s="39"/>
    </row>
    <row r="48" spans="2:21" s="6" customFormat="1" ht="14.1" customHeight="1" x14ac:dyDescent="0.2">
      <c r="B48" s="41"/>
      <c r="C48" s="53" t="s">
        <v>47</v>
      </c>
      <c r="D48" s="150" t="s">
        <v>15</v>
      </c>
      <c r="E48" s="126">
        <f t="shared" ref="E48:H48" si="9">E22/1720</f>
        <v>22.795023255813955</v>
      </c>
      <c r="F48" s="126">
        <f t="shared" si="9"/>
        <v>23.478873953488375</v>
      </c>
      <c r="G48" s="126">
        <f t="shared" si="9"/>
        <v>24.183240172093026</v>
      </c>
      <c r="H48" s="127">
        <f t="shared" si="9"/>
        <v>24.908737377255818</v>
      </c>
      <c r="I48" s="77"/>
      <c r="J48" s="139" t="s">
        <v>53</v>
      </c>
      <c r="K48" s="38"/>
    </row>
    <row r="49" spans="2:20" ht="27.95" customHeight="1" x14ac:dyDescent="0.2">
      <c r="B49" s="11"/>
      <c r="C49" s="122" t="s">
        <v>61</v>
      </c>
      <c r="D49" s="151">
        <f t="shared" ref="D49:D50" si="10">D23/1680</f>
        <v>27.641071428571429</v>
      </c>
      <c r="E49" s="126">
        <f t="shared" ref="E49:H49" si="11">E23/1720</f>
        <v>28.446418604651161</v>
      </c>
      <c r="F49" s="126">
        <f t="shared" si="11"/>
        <v>29.299811162790697</v>
      </c>
      <c r="G49" s="126">
        <f t="shared" si="11"/>
        <v>30.178805497674418</v>
      </c>
      <c r="H49" s="127">
        <f t="shared" si="11"/>
        <v>31.084169662604651</v>
      </c>
      <c r="I49" s="78">
        <f t="shared" ref="I49:I54" si="12">I23/1260</f>
        <v>27.641071428571429</v>
      </c>
      <c r="J49" s="139" t="s">
        <v>63</v>
      </c>
      <c r="K49" s="11"/>
    </row>
    <row r="50" spans="2:20" ht="14.1" customHeight="1" x14ac:dyDescent="0.2">
      <c r="B50" s="14"/>
      <c r="C50" s="86" t="s">
        <v>62</v>
      </c>
      <c r="D50" s="151">
        <f t="shared" si="10"/>
        <v>36.916666666666664</v>
      </c>
      <c r="E50" s="126">
        <f t="shared" ref="E50:H50" si="13">E24/1720</f>
        <v>37.833069767441856</v>
      </c>
      <c r="F50" s="126">
        <f t="shared" si="13"/>
        <v>38.968061860465113</v>
      </c>
      <c r="G50" s="126">
        <f t="shared" si="13"/>
        <v>40.137103716279071</v>
      </c>
      <c r="H50" s="127">
        <f t="shared" si="13"/>
        <v>41.34121682776744</v>
      </c>
      <c r="I50" s="78">
        <f t="shared" si="12"/>
        <v>36.916666666666664</v>
      </c>
      <c r="J50" s="139" t="s">
        <v>64</v>
      </c>
      <c r="K50" s="14"/>
    </row>
    <row r="51" spans="2:20" ht="27.95" customHeight="1" x14ac:dyDescent="0.2">
      <c r="B51" s="19"/>
      <c r="C51" s="120" t="s">
        <v>48</v>
      </c>
      <c r="D51" s="151">
        <f>D25/1680</f>
        <v>0</v>
      </c>
      <c r="E51" s="321" t="s">
        <v>60</v>
      </c>
      <c r="F51" s="322"/>
      <c r="G51" s="322"/>
      <c r="H51" s="323"/>
      <c r="I51" s="82">
        <f t="shared" si="12"/>
        <v>0</v>
      </c>
      <c r="J51" s="139" t="s">
        <v>57</v>
      </c>
      <c r="K51" s="7"/>
    </row>
    <row r="52" spans="2:20" ht="27.95" customHeight="1" x14ac:dyDescent="0.2">
      <c r="B52" s="20"/>
      <c r="C52" s="120" t="s">
        <v>67</v>
      </c>
      <c r="D52" s="151">
        <f>D26/1680</f>
        <v>32.898214285714289</v>
      </c>
      <c r="E52" s="126">
        <f>E26/1720</f>
        <v>33.766465116279072</v>
      </c>
      <c r="F52" s="126">
        <f t="shared" ref="F52:H53" si="14">F26/1720</f>
        <v>34.779459069767441</v>
      </c>
      <c r="G52" s="126">
        <f t="shared" si="14"/>
        <v>35.822842841860471</v>
      </c>
      <c r="H52" s="127">
        <f t="shared" si="14"/>
        <v>36.897528127116281</v>
      </c>
      <c r="I52" s="82">
        <f t="shared" si="12"/>
        <v>32.898214285714289</v>
      </c>
      <c r="J52" s="139" t="s">
        <v>56</v>
      </c>
      <c r="K52" s="8"/>
    </row>
    <row r="53" spans="2:20" ht="14.1" customHeight="1" x14ac:dyDescent="0.2">
      <c r="B53" s="21"/>
      <c r="C53" s="130" t="s">
        <v>68</v>
      </c>
      <c r="D53" s="152">
        <f>D27/1680</f>
        <v>40.936309523809527</v>
      </c>
      <c r="E53" s="126">
        <f>E27/1720</f>
        <v>41.901906976744186</v>
      </c>
      <c r="F53" s="126">
        <f t="shared" si="14"/>
        <v>43.158964186046511</v>
      </c>
      <c r="G53" s="126">
        <f t="shared" si="14"/>
        <v>44.453733111627905</v>
      </c>
      <c r="H53" s="127">
        <f t="shared" si="14"/>
        <v>45.787345104976744</v>
      </c>
      <c r="I53" s="82">
        <f t="shared" si="12"/>
        <v>40.936309523809527</v>
      </c>
      <c r="J53" s="139" t="s">
        <v>55</v>
      </c>
      <c r="K53" s="30"/>
    </row>
    <row r="54" spans="2:20" s="2" customFormat="1" ht="27.95" customHeight="1" thickBot="1" x14ac:dyDescent="0.25">
      <c r="B54" s="22"/>
      <c r="C54" s="121" t="s">
        <v>49</v>
      </c>
      <c r="D54" s="153">
        <f>D28/1680</f>
        <v>0</v>
      </c>
      <c r="E54" s="305" t="s">
        <v>60</v>
      </c>
      <c r="F54" s="306"/>
      <c r="G54" s="306"/>
      <c r="H54" s="307"/>
      <c r="I54" s="82">
        <f t="shared" si="12"/>
        <v>0</v>
      </c>
      <c r="J54" s="140" t="s">
        <v>54</v>
      </c>
      <c r="K54" s="28"/>
    </row>
    <row r="55" spans="2:20" x14ac:dyDescent="0.2">
      <c r="B55" s="13"/>
      <c r="C55" s="23"/>
      <c r="D55" s="24"/>
      <c r="E55" s="24"/>
      <c r="F55" s="24"/>
      <c r="G55" s="25"/>
      <c r="H55" s="25"/>
      <c r="I55" s="13"/>
    </row>
    <row r="56" spans="2:20" x14ac:dyDescent="0.2">
      <c r="C56" s="13"/>
      <c r="D56" s="13"/>
      <c r="E56" s="13"/>
      <c r="F56" s="13"/>
      <c r="G56" s="13"/>
      <c r="H56" s="13"/>
      <c r="I56" s="13"/>
      <c r="J56" s="36"/>
      <c r="K56" s="56"/>
    </row>
    <row r="57" spans="2:20" s="1" customFormat="1" x14ac:dyDescent="0.2">
      <c r="B57" s="26"/>
      <c r="D57" s="25"/>
      <c r="E57" s="25"/>
      <c r="F57" s="25"/>
      <c r="G57" s="25"/>
      <c r="H57" s="25"/>
      <c r="I57" s="26"/>
      <c r="J57" s="44"/>
      <c r="K57" s="44"/>
    </row>
    <row r="58" spans="2:20" x14ac:dyDescent="0.2">
      <c r="B58" s="13"/>
      <c r="D58" s="24"/>
      <c r="E58" s="24"/>
      <c r="F58" s="24"/>
      <c r="G58" s="24"/>
      <c r="H58" s="24"/>
      <c r="I58" s="13"/>
      <c r="J58" s="44"/>
      <c r="K58" s="44"/>
      <c r="L58" s="57"/>
      <c r="M58" s="312"/>
      <c r="N58" s="312"/>
      <c r="O58" s="312"/>
      <c r="P58" s="312"/>
      <c r="Q58" s="313"/>
      <c r="R58" s="313"/>
      <c r="S58" s="313"/>
      <c r="T58" s="313"/>
    </row>
    <row r="59" spans="2:20" x14ac:dyDescent="0.2">
      <c r="B59" s="13"/>
      <c r="D59" s="24"/>
      <c r="E59" s="24"/>
      <c r="F59" s="24"/>
      <c r="G59" s="24"/>
      <c r="H59" s="24"/>
      <c r="I59" s="13"/>
      <c r="J59" s="17"/>
      <c r="K59" s="17"/>
      <c r="L59" s="36"/>
      <c r="M59" s="34"/>
      <c r="N59" s="34"/>
      <c r="O59" s="34"/>
      <c r="P59" s="34"/>
      <c r="Q59" s="35"/>
      <c r="R59" s="35"/>
      <c r="S59" s="35"/>
      <c r="T59" s="35"/>
    </row>
    <row r="60" spans="2:20" s="6" customFormat="1" x14ac:dyDescent="0.2">
      <c r="B60" s="42"/>
      <c r="D60" s="43"/>
      <c r="E60" s="43"/>
      <c r="F60" s="43"/>
      <c r="G60" s="43"/>
      <c r="H60" s="43"/>
      <c r="I60" s="42"/>
      <c r="J60" s="17"/>
      <c r="K60" s="17"/>
      <c r="L60" s="44"/>
      <c r="M60" s="45"/>
      <c r="N60" s="45"/>
      <c r="O60" s="45"/>
      <c r="P60" s="45"/>
      <c r="Q60" s="46"/>
      <c r="R60" s="46"/>
      <c r="S60" s="46"/>
      <c r="T60" s="46"/>
    </row>
    <row r="61" spans="2:20" s="6" customFormat="1" x14ac:dyDescent="0.2">
      <c r="B61" s="42"/>
      <c r="D61" s="43"/>
      <c r="E61" s="43"/>
      <c r="F61" s="43"/>
      <c r="G61" s="43"/>
      <c r="H61" s="43"/>
      <c r="I61" s="42"/>
      <c r="J61" s="17"/>
      <c r="K61" s="17"/>
      <c r="L61" s="44"/>
      <c r="M61" s="45"/>
      <c r="N61" s="45"/>
      <c r="O61" s="45"/>
      <c r="P61" s="45"/>
      <c r="Q61" s="46"/>
      <c r="R61" s="46"/>
      <c r="S61" s="46"/>
      <c r="T61" s="46"/>
    </row>
    <row r="62" spans="2:20" ht="6" customHeight="1" x14ac:dyDescent="0.2">
      <c r="B62" s="13"/>
      <c r="D62" s="13"/>
      <c r="E62" s="13"/>
      <c r="F62" s="13"/>
      <c r="G62" s="13"/>
      <c r="H62" s="13"/>
      <c r="I62" s="13"/>
      <c r="J62" s="17"/>
      <c r="K62" s="17"/>
      <c r="L62" s="17"/>
      <c r="M62" s="31"/>
      <c r="N62" s="31"/>
      <c r="O62" s="31"/>
      <c r="P62" s="31"/>
      <c r="Q62" s="32"/>
      <c r="R62" s="32"/>
      <c r="S62" s="32"/>
      <c r="T62" s="32"/>
    </row>
    <row r="63" spans="2:20" x14ac:dyDescent="0.2">
      <c r="B63" s="13"/>
      <c r="D63" s="13"/>
      <c r="E63" s="13"/>
      <c r="F63" s="13"/>
      <c r="G63" s="13"/>
      <c r="H63" s="13"/>
      <c r="I63" s="13"/>
      <c r="J63" s="17"/>
      <c r="K63" s="17"/>
      <c r="L63" s="17"/>
      <c r="M63" s="31"/>
      <c r="N63" s="31"/>
      <c r="O63" s="31"/>
      <c r="P63" s="31"/>
      <c r="Q63" s="32"/>
      <c r="R63" s="32"/>
      <c r="S63" s="32"/>
      <c r="T63" s="32"/>
    </row>
    <row r="64" spans="2:20" x14ac:dyDescent="0.2">
      <c r="B64" s="13"/>
      <c r="D64" s="13"/>
      <c r="E64" s="13"/>
      <c r="F64" s="13"/>
      <c r="G64" s="13"/>
      <c r="H64" s="13"/>
      <c r="I64" s="13"/>
      <c r="J64" s="33"/>
      <c r="K64" s="33"/>
      <c r="L64" s="17"/>
      <c r="M64" s="31"/>
      <c r="N64" s="31"/>
      <c r="O64" s="31"/>
      <c r="P64" s="31"/>
      <c r="Q64" s="32"/>
      <c r="R64" s="32"/>
      <c r="S64" s="32"/>
      <c r="T64" s="32"/>
    </row>
    <row r="65" spans="2:20" x14ac:dyDescent="0.2">
      <c r="B65" s="13"/>
      <c r="D65" s="13"/>
      <c r="E65" s="13"/>
      <c r="F65" s="13"/>
      <c r="G65" s="13"/>
      <c r="H65" s="13"/>
      <c r="I65" s="13"/>
      <c r="L65" s="17"/>
      <c r="M65" s="31"/>
      <c r="N65" s="31"/>
      <c r="O65" s="31"/>
      <c r="P65" s="31"/>
      <c r="Q65" s="32"/>
      <c r="R65" s="32"/>
      <c r="S65" s="32"/>
      <c r="T65" s="32"/>
    </row>
    <row r="66" spans="2:20" x14ac:dyDescent="0.2">
      <c r="B66" s="13"/>
      <c r="D66" s="13"/>
      <c r="E66" s="13"/>
      <c r="F66" s="13"/>
      <c r="G66" s="13"/>
      <c r="H66" s="13"/>
      <c r="I66" s="13"/>
      <c r="L66" s="17"/>
      <c r="M66" s="31"/>
      <c r="N66" s="31"/>
      <c r="O66" s="31"/>
      <c r="P66" s="31"/>
      <c r="Q66" s="32"/>
      <c r="R66" s="32"/>
      <c r="S66" s="32"/>
      <c r="T66" s="32"/>
    </row>
    <row r="67" spans="2:20" x14ac:dyDescent="0.2">
      <c r="B67" s="13"/>
      <c r="D67" s="13"/>
      <c r="E67" s="13"/>
      <c r="F67" s="13"/>
      <c r="G67" s="13"/>
      <c r="H67" s="13"/>
      <c r="I67" s="13"/>
      <c r="L67" s="33"/>
      <c r="M67" s="31"/>
      <c r="N67" s="31"/>
      <c r="O67" s="31"/>
      <c r="P67" s="31"/>
      <c r="Q67" s="32"/>
      <c r="R67" s="32"/>
      <c r="S67" s="32"/>
      <c r="T67" s="32"/>
    </row>
    <row r="68" spans="2:20" x14ac:dyDescent="0.2">
      <c r="B68" s="13"/>
      <c r="D68" s="13"/>
      <c r="E68" s="13"/>
      <c r="F68" s="13"/>
      <c r="G68" s="13"/>
      <c r="H68" s="13"/>
      <c r="I68" s="13"/>
    </row>
    <row r="69" spans="2:20" x14ac:dyDescent="0.2">
      <c r="B69" s="13"/>
      <c r="D69" s="13"/>
      <c r="E69" s="13"/>
      <c r="F69" s="13"/>
      <c r="G69" s="13"/>
      <c r="H69" s="13"/>
      <c r="I69" s="13"/>
    </row>
    <row r="70" spans="2:20" x14ac:dyDescent="0.2">
      <c r="D70" s="13"/>
      <c r="E70" s="13"/>
      <c r="F70" s="13"/>
      <c r="G70" s="13"/>
      <c r="H70" s="13"/>
      <c r="I70" s="13"/>
    </row>
    <row r="71" spans="2:20" x14ac:dyDescent="0.2">
      <c r="D71" s="13"/>
      <c r="E71" s="13"/>
      <c r="F71" s="13"/>
      <c r="G71" s="13"/>
      <c r="H71" s="13"/>
      <c r="I71" s="13"/>
    </row>
    <row r="72" spans="2:20" x14ac:dyDescent="0.2">
      <c r="C72" t="s">
        <v>9</v>
      </c>
    </row>
  </sheetData>
  <sheetProtection password="CCA0" sheet="1" objects="1" scenarios="1"/>
  <mergeCells count="33">
    <mergeCell ref="L35:U36"/>
    <mergeCell ref="L37:U38"/>
    <mergeCell ref="L40:U41"/>
    <mergeCell ref="L14:U14"/>
    <mergeCell ref="L13:W13"/>
    <mergeCell ref="C1:J1"/>
    <mergeCell ref="C2:J3"/>
    <mergeCell ref="L1:U1"/>
    <mergeCell ref="L2:U3"/>
    <mergeCell ref="C8:J8"/>
    <mergeCell ref="C17:H17"/>
    <mergeCell ref="C32:H32"/>
    <mergeCell ref="C9:J9"/>
    <mergeCell ref="C10:J10"/>
    <mergeCell ref="L8:U8"/>
    <mergeCell ref="L9:U9"/>
    <mergeCell ref="L10:U10"/>
    <mergeCell ref="C44:H44"/>
    <mergeCell ref="E42:H42"/>
    <mergeCell ref="L12:U12"/>
    <mergeCell ref="D18:H18"/>
    <mergeCell ref="M58:P58"/>
    <mergeCell ref="Q58:T58"/>
    <mergeCell ref="D33:H33"/>
    <mergeCell ref="D45:H45"/>
    <mergeCell ref="E28:H28"/>
    <mergeCell ref="L21:T22"/>
    <mergeCell ref="L23:T24"/>
    <mergeCell ref="L26:T27"/>
    <mergeCell ref="E54:H54"/>
    <mergeCell ref="E25:H25"/>
    <mergeCell ref="E39:H39"/>
    <mergeCell ref="E51:H51"/>
  </mergeCells>
  <phoneticPr fontId="15"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7"/>
  <sheetViews>
    <sheetView showGridLines="0" zoomScaleNormal="100" workbookViewId="0">
      <selection activeCell="G29" sqref="G29"/>
    </sheetView>
  </sheetViews>
  <sheetFormatPr baseColWidth="10" defaultRowHeight="12.75" x14ac:dyDescent="0.2"/>
  <cols>
    <col min="1" max="1" width="3.85546875" style="237" customWidth="1"/>
    <col min="2" max="2" width="2" style="237" customWidth="1"/>
    <col min="3" max="3" width="47.7109375" style="237" customWidth="1"/>
    <col min="4" max="4" width="20" style="237" customWidth="1"/>
    <col min="5" max="6" width="11.42578125" style="237"/>
    <col min="7" max="7" width="17.5703125" style="237" customWidth="1"/>
    <col min="8" max="256" width="11.42578125" style="237"/>
    <col min="257" max="257" width="3.85546875" style="237" customWidth="1"/>
    <col min="258" max="258" width="2" style="237" customWidth="1"/>
    <col min="259" max="259" width="47.7109375" style="237" customWidth="1"/>
    <col min="260" max="260" width="17.28515625" style="237" customWidth="1"/>
    <col min="261" max="262" width="11.42578125" style="237"/>
    <col min="263" max="263" width="17.5703125" style="237" customWidth="1"/>
    <col min="264" max="512" width="11.42578125" style="237"/>
    <col min="513" max="513" width="3.85546875" style="237" customWidth="1"/>
    <col min="514" max="514" width="2" style="237" customWidth="1"/>
    <col min="515" max="515" width="47.7109375" style="237" customWidth="1"/>
    <col min="516" max="516" width="17.28515625" style="237" customWidth="1"/>
    <col min="517" max="518" width="11.42578125" style="237"/>
    <col min="519" max="519" width="17.5703125" style="237" customWidth="1"/>
    <col min="520" max="768" width="11.42578125" style="237"/>
    <col min="769" max="769" width="3.85546875" style="237" customWidth="1"/>
    <col min="770" max="770" width="2" style="237" customWidth="1"/>
    <col min="771" max="771" width="47.7109375" style="237" customWidth="1"/>
    <col min="772" max="772" width="17.28515625" style="237" customWidth="1"/>
    <col min="773" max="774" width="11.42578125" style="237"/>
    <col min="775" max="775" width="17.5703125" style="237" customWidth="1"/>
    <col min="776" max="1024" width="11.42578125" style="237"/>
    <col min="1025" max="1025" width="3.85546875" style="237" customWidth="1"/>
    <col min="1026" max="1026" width="2" style="237" customWidth="1"/>
    <col min="1027" max="1027" width="47.7109375" style="237" customWidth="1"/>
    <col min="1028" max="1028" width="17.28515625" style="237" customWidth="1"/>
    <col min="1029" max="1030" width="11.42578125" style="237"/>
    <col min="1031" max="1031" width="17.5703125" style="237" customWidth="1"/>
    <col min="1032" max="1280" width="11.42578125" style="237"/>
    <col min="1281" max="1281" width="3.85546875" style="237" customWidth="1"/>
    <col min="1282" max="1282" width="2" style="237" customWidth="1"/>
    <col min="1283" max="1283" width="47.7109375" style="237" customWidth="1"/>
    <col min="1284" max="1284" width="17.28515625" style="237" customWidth="1"/>
    <col min="1285" max="1286" width="11.42578125" style="237"/>
    <col min="1287" max="1287" width="17.5703125" style="237" customWidth="1"/>
    <col min="1288" max="1536" width="11.42578125" style="237"/>
    <col min="1537" max="1537" width="3.85546875" style="237" customWidth="1"/>
    <col min="1538" max="1538" width="2" style="237" customWidth="1"/>
    <col min="1539" max="1539" width="47.7109375" style="237" customWidth="1"/>
    <col min="1540" max="1540" width="17.28515625" style="237" customWidth="1"/>
    <col min="1541" max="1542" width="11.42578125" style="237"/>
    <col min="1543" max="1543" width="17.5703125" style="237" customWidth="1"/>
    <col min="1544" max="1792" width="11.42578125" style="237"/>
    <col min="1793" max="1793" width="3.85546875" style="237" customWidth="1"/>
    <col min="1794" max="1794" width="2" style="237" customWidth="1"/>
    <col min="1795" max="1795" width="47.7109375" style="237" customWidth="1"/>
    <col min="1796" max="1796" width="17.28515625" style="237" customWidth="1"/>
    <col min="1797" max="1798" width="11.42578125" style="237"/>
    <col min="1799" max="1799" width="17.5703125" style="237" customWidth="1"/>
    <col min="1800" max="2048" width="11.42578125" style="237"/>
    <col min="2049" max="2049" width="3.85546875" style="237" customWidth="1"/>
    <col min="2050" max="2050" width="2" style="237" customWidth="1"/>
    <col min="2051" max="2051" width="47.7109375" style="237" customWidth="1"/>
    <col min="2052" max="2052" width="17.28515625" style="237" customWidth="1"/>
    <col min="2053" max="2054" width="11.42578125" style="237"/>
    <col min="2055" max="2055" width="17.5703125" style="237" customWidth="1"/>
    <col min="2056" max="2304" width="11.42578125" style="237"/>
    <col min="2305" max="2305" width="3.85546875" style="237" customWidth="1"/>
    <col min="2306" max="2306" width="2" style="237" customWidth="1"/>
    <col min="2307" max="2307" width="47.7109375" style="237" customWidth="1"/>
    <col min="2308" max="2308" width="17.28515625" style="237" customWidth="1"/>
    <col min="2309" max="2310" width="11.42578125" style="237"/>
    <col min="2311" max="2311" width="17.5703125" style="237" customWidth="1"/>
    <col min="2312" max="2560" width="11.42578125" style="237"/>
    <col min="2561" max="2561" width="3.85546875" style="237" customWidth="1"/>
    <col min="2562" max="2562" width="2" style="237" customWidth="1"/>
    <col min="2563" max="2563" width="47.7109375" style="237" customWidth="1"/>
    <col min="2564" max="2564" width="17.28515625" style="237" customWidth="1"/>
    <col min="2565" max="2566" width="11.42578125" style="237"/>
    <col min="2567" max="2567" width="17.5703125" style="237" customWidth="1"/>
    <col min="2568" max="2816" width="11.42578125" style="237"/>
    <col min="2817" max="2817" width="3.85546875" style="237" customWidth="1"/>
    <col min="2818" max="2818" width="2" style="237" customWidth="1"/>
    <col min="2819" max="2819" width="47.7109375" style="237" customWidth="1"/>
    <col min="2820" max="2820" width="17.28515625" style="237" customWidth="1"/>
    <col min="2821" max="2822" width="11.42578125" style="237"/>
    <col min="2823" max="2823" width="17.5703125" style="237" customWidth="1"/>
    <col min="2824" max="3072" width="11.42578125" style="237"/>
    <col min="3073" max="3073" width="3.85546875" style="237" customWidth="1"/>
    <col min="3074" max="3074" width="2" style="237" customWidth="1"/>
    <col min="3075" max="3075" width="47.7109375" style="237" customWidth="1"/>
    <col min="3076" max="3076" width="17.28515625" style="237" customWidth="1"/>
    <col min="3077" max="3078" width="11.42578125" style="237"/>
    <col min="3079" max="3079" width="17.5703125" style="237" customWidth="1"/>
    <col min="3080" max="3328" width="11.42578125" style="237"/>
    <col min="3329" max="3329" width="3.85546875" style="237" customWidth="1"/>
    <col min="3330" max="3330" width="2" style="237" customWidth="1"/>
    <col min="3331" max="3331" width="47.7109375" style="237" customWidth="1"/>
    <col min="3332" max="3332" width="17.28515625" style="237" customWidth="1"/>
    <col min="3333" max="3334" width="11.42578125" style="237"/>
    <col min="3335" max="3335" width="17.5703125" style="237" customWidth="1"/>
    <col min="3336" max="3584" width="11.42578125" style="237"/>
    <col min="3585" max="3585" width="3.85546875" style="237" customWidth="1"/>
    <col min="3586" max="3586" width="2" style="237" customWidth="1"/>
    <col min="3587" max="3587" width="47.7109375" style="237" customWidth="1"/>
    <col min="3588" max="3588" width="17.28515625" style="237" customWidth="1"/>
    <col min="3589" max="3590" width="11.42578125" style="237"/>
    <col min="3591" max="3591" width="17.5703125" style="237" customWidth="1"/>
    <col min="3592" max="3840" width="11.42578125" style="237"/>
    <col min="3841" max="3841" width="3.85546875" style="237" customWidth="1"/>
    <col min="3842" max="3842" width="2" style="237" customWidth="1"/>
    <col min="3843" max="3843" width="47.7109375" style="237" customWidth="1"/>
    <col min="3844" max="3844" width="17.28515625" style="237" customWidth="1"/>
    <col min="3845" max="3846" width="11.42578125" style="237"/>
    <col min="3847" max="3847" width="17.5703125" style="237" customWidth="1"/>
    <col min="3848" max="4096" width="11.42578125" style="237"/>
    <col min="4097" max="4097" width="3.85546875" style="237" customWidth="1"/>
    <col min="4098" max="4098" width="2" style="237" customWidth="1"/>
    <col min="4099" max="4099" width="47.7109375" style="237" customWidth="1"/>
    <col min="4100" max="4100" width="17.28515625" style="237" customWidth="1"/>
    <col min="4101" max="4102" width="11.42578125" style="237"/>
    <col min="4103" max="4103" width="17.5703125" style="237" customWidth="1"/>
    <col min="4104" max="4352" width="11.42578125" style="237"/>
    <col min="4353" max="4353" width="3.85546875" style="237" customWidth="1"/>
    <col min="4354" max="4354" width="2" style="237" customWidth="1"/>
    <col min="4355" max="4355" width="47.7109375" style="237" customWidth="1"/>
    <col min="4356" max="4356" width="17.28515625" style="237" customWidth="1"/>
    <col min="4357" max="4358" width="11.42578125" style="237"/>
    <col min="4359" max="4359" width="17.5703125" style="237" customWidth="1"/>
    <col min="4360" max="4608" width="11.42578125" style="237"/>
    <col min="4609" max="4609" width="3.85546875" style="237" customWidth="1"/>
    <col min="4610" max="4610" width="2" style="237" customWidth="1"/>
    <col min="4611" max="4611" width="47.7109375" style="237" customWidth="1"/>
    <col min="4612" max="4612" width="17.28515625" style="237" customWidth="1"/>
    <col min="4613" max="4614" width="11.42578125" style="237"/>
    <col min="4615" max="4615" width="17.5703125" style="237" customWidth="1"/>
    <col min="4616" max="4864" width="11.42578125" style="237"/>
    <col min="4865" max="4865" width="3.85546875" style="237" customWidth="1"/>
    <col min="4866" max="4866" width="2" style="237" customWidth="1"/>
    <col min="4867" max="4867" width="47.7109375" style="237" customWidth="1"/>
    <col min="4868" max="4868" width="17.28515625" style="237" customWidth="1"/>
    <col min="4869" max="4870" width="11.42578125" style="237"/>
    <col min="4871" max="4871" width="17.5703125" style="237" customWidth="1"/>
    <col min="4872" max="5120" width="11.42578125" style="237"/>
    <col min="5121" max="5121" width="3.85546875" style="237" customWidth="1"/>
    <col min="5122" max="5122" width="2" style="237" customWidth="1"/>
    <col min="5123" max="5123" width="47.7109375" style="237" customWidth="1"/>
    <col min="5124" max="5124" width="17.28515625" style="237" customWidth="1"/>
    <col min="5125" max="5126" width="11.42578125" style="237"/>
    <col min="5127" max="5127" width="17.5703125" style="237" customWidth="1"/>
    <col min="5128" max="5376" width="11.42578125" style="237"/>
    <col min="5377" max="5377" width="3.85546875" style="237" customWidth="1"/>
    <col min="5378" max="5378" width="2" style="237" customWidth="1"/>
    <col min="5379" max="5379" width="47.7109375" style="237" customWidth="1"/>
    <col min="5380" max="5380" width="17.28515625" style="237" customWidth="1"/>
    <col min="5381" max="5382" width="11.42578125" style="237"/>
    <col min="5383" max="5383" width="17.5703125" style="237" customWidth="1"/>
    <col min="5384" max="5632" width="11.42578125" style="237"/>
    <col min="5633" max="5633" width="3.85546875" style="237" customWidth="1"/>
    <col min="5634" max="5634" width="2" style="237" customWidth="1"/>
    <col min="5635" max="5635" width="47.7109375" style="237" customWidth="1"/>
    <col min="5636" max="5636" width="17.28515625" style="237" customWidth="1"/>
    <col min="5637" max="5638" width="11.42578125" style="237"/>
    <col min="5639" max="5639" width="17.5703125" style="237" customWidth="1"/>
    <col min="5640" max="5888" width="11.42578125" style="237"/>
    <col min="5889" max="5889" width="3.85546875" style="237" customWidth="1"/>
    <col min="5890" max="5890" width="2" style="237" customWidth="1"/>
    <col min="5891" max="5891" width="47.7109375" style="237" customWidth="1"/>
    <col min="5892" max="5892" width="17.28515625" style="237" customWidth="1"/>
    <col min="5893" max="5894" width="11.42578125" style="237"/>
    <col min="5895" max="5895" width="17.5703125" style="237" customWidth="1"/>
    <col min="5896" max="6144" width="11.42578125" style="237"/>
    <col min="6145" max="6145" width="3.85546875" style="237" customWidth="1"/>
    <col min="6146" max="6146" width="2" style="237" customWidth="1"/>
    <col min="6147" max="6147" width="47.7109375" style="237" customWidth="1"/>
    <col min="6148" max="6148" width="17.28515625" style="237" customWidth="1"/>
    <col min="6149" max="6150" width="11.42578125" style="237"/>
    <col min="6151" max="6151" width="17.5703125" style="237" customWidth="1"/>
    <col min="6152" max="6400" width="11.42578125" style="237"/>
    <col min="6401" max="6401" width="3.85546875" style="237" customWidth="1"/>
    <col min="6402" max="6402" width="2" style="237" customWidth="1"/>
    <col min="6403" max="6403" width="47.7109375" style="237" customWidth="1"/>
    <col min="6404" max="6404" width="17.28515625" style="237" customWidth="1"/>
    <col min="6405" max="6406" width="11.42578125" style="237"/>
    <col min="6407" max="6407" width="17.5703125" style="237" customWidth="1"/>
    <col min="6408" max="6656" width="11.42578125" style="237"/>
    <col min="6657" max="6657" width="3.85546875" style="237" customWidth="1"/>
    <col min="6658" max="6658" width="2" style="237" customWidth="1"/>
    <col min="6659" max="6659" width="47.7109375" style="237" customWidth="1"/>
    <col min="6660" max="6660" width="17.28515625" style="237" customWidth="1"/>
    <col min="6661" max="6662" width="11.42578125" style="237"/>
    <col min="6663" max="6663" width="17.5703125" style="237" customWidth="1"/>
    <col min="6664" max="6912" width="11.42578125" style="237"/>
    <col min="6913" max="6913" width="3.85546875" style="237" customWidth="1"/>
    <col min="6914" max="6914" width="2" style="237" customWidth="1"/>
    <col min="6915" max="6915" width="47.7109375" style="237" customWidth="1"/>
    <col min="6916" max="6916" width="17.28515625" style="237" customWidth="1"/>
    <col min="6917" max="6918" width="11.42578125" style="237"/>
    <col min="6919" max="6919" width="17.5703125" style="237" customWidth="1"/>
    <col min="6920" max="7168" width="11.42578125" style="237"/>
    <col min="7169" max="7169" width="3.85546875" style="237" customWidth="1"/>
    <col min="7170" max="7170" width="2" style="237" customWidth="1"/>
    <col min="7171" max="7171" width="47.7109375" style="237" customWidth="1"/>
    <col min="7172" max="7172" width="17.28515625" style="237" customWidth="1"/>
    <col min="7173" max="7174" width="11.42578125" style="237"/>
    <col min="7175" max="7175" width="17.5703125" style="237" customWidth="1"/>
    <col min="7176" max="7424" width="11.42578125" style="237"/>
    <col min="7425" max="7425" width="3.85546875" style="237" customWidth="1"/>
    <col min="7426" max="7426" width="2" style="237" customWidth="1"/>
    <col min="7427" max="7427" width="47.7109375" style="237" customWidth="1"/>
    <col min="7428" max="7428" width="17.28515625" style="237" customWidth="1"/>
    <col min="7429" max="7430" width="11.42578125" style="237"/>
    <col min="7431" max="7431" width="17.5703125" style="237" customWidth="1"/>
    <col min="7432" max="7680" width="11.42578125" style="237"/>
    <col min="7681" max="7681" width="3.85546875" style="237" customWidth="1"/>
    <col min="7682" max="7682" width="2" style="237" customWidth="1"/>
    <col min="7683" max="7683" width="47.7109375" style="237" customWidth="1"/>
    <col min="7684" max="7684" width="17.28515625" style="237" customWidth="1"/>
    <col min="7685" max="7686" width="11.42578125" style="237"/>
    <col min="7687" max="7687" width="17.5703125" style="237" customWidth="1"/>
    <col min="7688" max="7936" width="11.42578125" style="237"/>
    <col min="7937" max="7937" width="3.85546875" style="237" customWidth="1"/>
    <col min="7938" max="7938" width="2" style="237" customWidth="1"/>
    <col min="7939" max="7939" width="47.7109375" style="237" customWidth="1"/>
    <col min="7940" max="7940" width="17.28515625" style="237" customWidth="1"/>
    <col min="7941" max="7942" width="11.42578125" style="237"/>
    <col min="7943" max="7943" width="17.5703125" style="237" customWidth="1"/>
    <col min="7944" max="8192" width="11.42578125" style="237"/>
    <col min="8193" max="8193" width="3.85546875" style="237" customWidth="1"/>
    <col min="8194" max="8194" width="2" style="237" customWidth="1"/>
    <col min="8195" max="8195" width="47.7109375" style="237" customWidth="1"/>
    <col min="8196" max="8196" width="17.28515625" style="237" customWidth="1"/>
    <col min="8197" max="8198" width="11.42578125" style="237"/>
    <col min="8199" max="8199" width="17.5703125" style="237" customWidth="1"/>
    <col min="8200" max="8448" width="11.42578125" style="237"/>
    <col min="8449" max="8449" width="3.85546875" style="237" customWidth="1"/>
    <col min="8450" max="8450" width="2" style="237" customWidth="1"/>
    <col min="8451" max="8451" width="47.7109375" style="237" customWidth="1"/>
    <col min="8452" max="8452" width="17.28515625" style="237" customWidth="1"/>
    <col min="8453" max="8454" width="11.42578125" style="237"/>
    <col min="8455" max="8455" width="17.5703125" style="237" customWidth="1"/>
    <col min="8456" max="8704" width="11.42578125" style="237"/>
    <col min="8705" max="8705" width="3.85546875" style="237" customWidth="1"/>
    <col min="8706" max="8706" width="2" style="237" customWidth="1"/>
    <col min="8707" max="8707" width="47.7109375" style="237" customWidth="1"/>
    <col min="8708" max="8708" width="17.28515625" style="237" customWidth="1"/>
    <col min="8709" max="8710" width="11.42578125" style="237"/>
    <col min="8711" max="8711" width="17.5703125" style="237" customWidth="1"/>
    <col min="8712" max="8960" width="11.42578125" style="237"/>
    <col min="8961" max="8961" width="3.85546875" style="237" customWidth="1"/>
    <col min="8962" max="8962" width="2" style="237" customWidth="1"/>
    <col min="8963" max="8963" width="47.7109375" style="237" customWidth="1"/>
    <col min="8964" max="8964" width="17.28515625" style="237" customWidth="1"/>
    <col min="8965" max="8966" width="11.42578125" style="237"/>
    <col min="8967" max="8967" width="17.5703125" style="237" customWidth="1"/>
    <col min="8968" max="9216" width="11.42578125" style="237"/>
    <col min="9217" max="9217" width="3.85546875" style="237" customWidth="1"/>
    <col min="9218" max="9218" width="2" style="237" customWidth="1"/>
    <col min="9219" max="9219" width="47.7109375" style="237" customWidth="1"/>
    <col min="9220" max="9220" width="17.28515625" style="237" customWidth="1"/>
    <col min="9221" max="9222" width="11.42578125" style="237"/>
    <col min="9223" max="9223" width="17.5703125" style="237" customWidth="1"/>
    <col min="9224" max="9472" width="11.42578125" style="237"/>
    <col min="9473" max="9473" width="3.85546875" style="237" customWidth="1"/>
    <col min="9474" max="9474" width="2" style="237" customWidth="1"/>
    <col min="9475" max="9475" width="47.7109375" style="237" customWidth="1"/>
    <col min="9476" max="9476" width="17.28515625" style="237" customWidth="1"/>
    <col min="9477" max="9478" width="11.42578125" style="237"/>
    <col min="9479" max="9479" width="17.5703125" style="237" customWidth="1"/>
    <col min="9480" max="9728" width="11.42578125" style="237"/>
    <col min="9729" max="9729" width="3.85546875" style="237" customWidth="1"/>
    <col min="9730" max="9730" width="2" style="237" customWidth="1"/>
    <col min="9731" max="9731" width="47.7109375" style="237" customWidth="1"/>
    <col min="9732" max="9732" width="17.28515625" style="237" customWidth="1"/>
    <col min="9733" max="9734" width="11.42578125" style="237"/>
    <col min="9735" max="9735" width="17.5703125" style="237" customWidth="1"/>
    <col min="9736" max="9984" width="11.42578125" style="237"/>
    <col min="9985" max="9985" width="3.85546875" style="237" customWidth="1"/>
    <col min="9986" max="9986" width="2" style="237" customWidth="1"/>
    <col min="9987" max="9987" width="47.7109375" style="237" customWidth="1"/>
    <col min="9988" max="9988" width="17.28515625" style="237" customWidth="1"/>
    <col min="9989" max="9990" width="11.42578125" style="237"/>
    <col min="9991" max="9991" width="17.5703125" style="237" customWidth="1"/>
    <col min="9992" max="10240" width="11.42578125" style="237"/>
    <col min="10241" max="10241" width="3.85546875" style="237" customWidth="1"/>
    <col min="10242" max="10242" width="2" style="237" customWidth="1"/>
    <col min="10243" max="10243" width="47.7109375" style="237" customWidth="1"/>
    <col min="10244" max="10244" width="17.28515625" style="237" customWidth="1"/>
    <col min="10245" max="10246" width="11.42578125" style="237"/>
    <col min="10247" max="10247" width="17.5703125" style="237" customWidth="1"/>
    <col min="10248" max="10496" width="11.42578125" style="237"/>
    <col min="10497" max="10497" width="3.85546875" style="237" customWidth="1"/>
    <col min="10498" max="10498" width="2" style="237" customWidth="1"/>
    <col min="10499" max="10499" width="47.7109375" style="237" customWidth="1"/>
    <col min="10500" max="10500" width="17.28515625" style="237" customWidth="1"/>
    <col min="10501" max="10502" width="11.42578125" style="237"/>
    <col min="10503" max="10503" width="17.5703125" style="237" customWidth="1"/>
    <col min="10504" max="10752" width="11.42578125" style="237"/>
    <col min="10753" max="10753" width="3.85546875" style="237" customWidth="1"/>
    <col min="10754" max="10754" width="2" style="237" customWidth="1"/>
    <col min="10755" max="10755" width="47.7109375" style="237" customWidth="1"/>
    <col min="10756" max="10756" width="17.28515625" style="237" customWidth="1"/>
    <col min="10757" max="10758" width="11.42578125" style="237"/>
    <col min="10759" max="10759" width="17.5703125" style="237" customWidth="1"/>
    <col min="10760" max="11008" width="11.42578125" style="237"/>
    <col min="11009" max="11009" width="3.85546875" style="237" customWidth="1"/>
    <col min="11010" max="11010" width="2" style="237" customWidth="1"/>
    <col min="11011" max="11011" width="47.7109375" style="237" customWidth="1"/>
    <col min="11012" max="11012" width="17.28515625" style="237" customWidth="1"/>
    <col min="11013" max="11014" width="11.42578125" style="237"/>
    <col min="11015" max="11015" width="17.5703125" style="237" customWidth="1"/>
    <col min="11016" max="11264" width="11.42578125" style="237"/>
    <col min="11265" max="11265" width="3.85546875" style="237" customWidth="1"/>
    <col min="11266" max="11266" width="2" style="237" customWidth="1"/>
    <col min="11267" max="11267" width="47.7109375" style="237" customWidth="1"/>
    <col min="11268" max="11268" width="17.28515625" style="237" customWidth="1"/>
    <col min="11269" max="11270" width="11.42578125" style="237"/>
    <col min="11271" max="11271" width="17.5703125" style="237" customWidth="1"/>
    <col min="11272" max="11520" width="11.42578125" style="237"/>
    <col min="11521" max="11521" width="3.85546875" style="237" customWidth="1"/>
    <col min="11522" max="11522" width="2" style="237" customWidth="1"/>
    <col min="11523" max="11523" width="47.7109375" style="237" customWidth="1"/>
    <col min="11524" max="11524" width="17.28515625" style="237" customWidth="1"/>
    <col min="11525" max="11526" width="11.42578125" style="237"/>
    <col min="11527" max="11527" width="17.5703125" style="237" customWidth="1"/>
    <col min="11528" max="11776" width="11.42578125" style="237"/>
    <col min="11777" max="11777" width="3.85546875" style="237" customWidth="1"/>
    <col min="11778" max="11778" width="2" style="237" customWidth="1"/>
    <col min="11779" max="11779" width="47.7109375" style="237" customWidth="1"/>
    <col min="11780" max="11780" width="17.28515625" style="237" customWidth="1"/>
    <col min="11781" max="11782" width="11.42578125" style="237"/>
    <col min="11783" max="11783" width="17.5703125" style="237" customWidth="1"/>
    <col min="11784" max="12032" width="11.42578125" style="237"/>
    <col min="12033" max="12033" width="3.85546875" style="237" customWidth="1"/>
    <col min="12034" max="12034" width="2" style="237" customWidth="1"/>
    <col min="12035" max="12035" width="47.7109375" style="237" customWidth="1"/>
    <col min="12036" max="12036" width="17.28515625" style="237" customWidth="1"/>
    <col min="12037" max="12038" width="11.42578125" style="237"/>
    <col min="12039" max="12039" width="17.5703125" style="237" customWidth="1"/>
    <col min="12040" max="12288" width="11.42578125" style="237"/>
    <col min="12289" max="12289" width="3.85546875" style="237" customWidth="1"/>
    <col min="12290" max="12290" width="2" style="237" customWidth="1"/>
    <col min="12291" max="12291" width="47.7109375" style="237" customWidth="1"/>
    <col min="12292" max="12292" width="17.28515625" style="237" customWidth="1"/>
    <col min="12293" max="12294" width="11.42578125" style="237"/>
    <col min="12295" max="12295" width="17.5703125" style="237" customWidth="1"/>
    <col min="12296" max="12544" width="11.42578125" style="237"/>
    <col min="12545" max="12545" width="3.85546875" style="237" customWidth="1"/>
    <col min="12546" max="12546" width="2" style="237" customWidth="1"/>
    <col min="12547" max="12547" width="47.7109375" style="237" customWidth="1"/>
    <col min="12548" max="12548" width="17.28515625" style="237" customWidth="1"/>
    <col min="12549" max="12550" width="11.42578125" style="237"/>
    <col min="12551" max="12551" width="17.5703125" style="237" customWidth="1"/>
    <col min="12552" max="12800" width="11.42578125" style="237"/>
    <col min="12801" max="12801" width="3.85546875" style="237" customWidth="1"/>
    <col min="12802" max="12802" width="2" style="237" customWidth="1"/>
    <col min="12803" max="12803" width="47.7109375" style="237" customWidth="1"/>
    <col min="12804" max="12804" width="17.28515625" style="237" customWidth="1"/>
    <col min="12805" max="12806" width="11.42578125" style="237"/>
    <col min="12807" max="12807" width="17.5703125" style="237" customWidth="1"/>
    <col min="12808" max="13056" width="11.42578125" style="237"/>
    <col min="13057" max="13057" width="3.85546875" style="237" customWidth="1"/>
    <col min="13058" max="13058" width="2" style="237" customWidth="1"/>
    <col min="13059" max="13059" width="47.7109375" style="237" customWidth="1"/>
    <col min="13060" max="13060" width="17.28515625" style="237" customWidth="1"/>
    <col min="13061" max="13062" width="11.42578125" style="237"/>
    <col min="13063" max="13063" width="17.5703125" style="237" customWidth="1"/>
    <col min="13064" max="13312" width="11.42578125" style="237"/>
    <col min="13313" max="13313" width="3.85546875" style="237" customWidth="1"/>
    <col min="13314" max="13314" width="2" style="237" customWidth="1"/>
    <col min="13315" max="13315" width="47.7109375" style="237" customWidth="1"/>
    <col min="13316" max="13316" width="17.28515625" style="237" customWidth="1"/>
    <col min="13317" max="13318" width="11.42578125" style="237"/>
    <col min="13319" max="13319" width="17.5703125" style="237" customWidth="1"/>
    <col min="13320" max="13568" width="11.42578125" style="237"/>
    <col min="13569" max="13569" width="3.85546875" style="237" customWidth="1"/>
    <col min="13570" max="13570" width="2" style="237" customWidth="1"/>
    <col min="13571" max="13571" width="47.7109375" style="237" customWidth="1"/>
    <col min="13572" max="13572" width="17.28515625" style="237" customWidth="1"/>
    <col min="13573" max="13574" width="11.42578125" style="237"/>
    <col min="13575" max="13575" width="17.5703125" style="237" customWidth="1"/>
    <col min="13576" max="13824" width="11.42578125" style="237"/>
    <col min="13825" max="13825" width="3.85546875" style="237" customWidth="1"/>
    <col min="13826" max="13826" width="2" style="237" customWidth="1"/>
    <col min="13827" max="13827" width="47.7109375" style="237" customWidth="1"/>
    <col min="13828" max="13828" width="17.28515625" style="237" customWidth="1"/>
    <col min="13829" max="13830" width="11.42578125" style="237"/>
    <col min="13831" max="13831" width="17.5703125" style="237" customWidth="1"/>
    <col min="13832" max="14080" width="11.42578125" style="237"/>
    <col min="14081" max="14081" width="3.85546875" style="237" customWidth="1"/>
    <col min="14082" max="14082" width="2" style="237" customWidth="1"/>
    <col min="14083" max="14083" width="47.7109375" style="237" customWidth="1"/>
    <col min="14084" max="14084" width="17.28515625" style="237" customWidth="1"/>
    <col min="14085" max="14086" width="11.42578125" style="237"/>
    <col min="14087" max="14087" width="17.5703125" style="237" customWidth="1"/>
    <col min="14088" max="14336" width="11.42578125" style="237"/>
    <col min="14337" max="14337" width="3.85546875" style="237" customWidth="1"/>
    <col min="14338" max="14338" width="2" style="237" customWidth="1"/>
    <col min="14339" max="14339" width="47.7109375" style="237" customWidth="1"/>
    <col min="14340" max="14340" width="17.28515625" style="237" customWidth="1"/>
    <col min="14341" max="14342" width="11.42578125" style="237"/>
    <col min="14343" max="14343" width="17.5703125" style="237" customWidth="1"/>
    <col min="14344" max="14592" width="11.42578125" style="237"/>
    <col min="14593" max="14593" width="3.85546875" style="237" customWidth="1"/>
    <col min="14594" max="14594" width="2" style="237" customWidth="1"/>
    <col min="14595" max="14595" width="47.7109375" style="237" customWidth="1"/>
    <col min="14596" max="14596" width="17.28515625" style="237" customWidth="1"/>
    <col min="14597" max="14598" width="11.42578125" style="237"/>
    <col min="14599" max="14599" width="17.5703125" style="237" customWidth="1"/>
    <col min="14600" max="14848" width="11.42578125" style="237"/>
    <col min="14849" max="14849" width="3.85546875" style="237" customWidth="1"/>
    <col min="14850" max="14850" width="2" style="237" customWidth="1"/>
    <col min="14851" max="14851" width="47.7109375" style="237" customWidth="1"/>
    <col min="14852" max="14852" width="17.28515625" style="237" customWidth="1"/>
    <col min="14853" max="14854" width="11.42578125" style="237"/>
    <col min="14855" max="14855" width="17.5703125" style="237" customWidth="1"/>
    <col min="14856" max="15104" width="11.42578125" style="237"/>
    <col min="15105" max="15105" width="3.85546875" style="237" customWidth="1"/>
    <col min="15106" max="15106" width="2" style="237" customWidth="1"/>
    <col min="15107" max="15107" width="47.7109375" style="237" customWidth="1"/>
    <col min="15108" max="15108" width="17.28515625" style="237" customWidth="1"/>
    <col min="15109" max="15110" width="11.42578125" style="237"/>
    <col min="15111" max="15111" width="17.5703125" style="237" customWidth="1"/>
    <col min="15112" max="15360" width="11.42578125" style="237"/>
    <col min="15361" max="15361" width="3.85546875" style="237" customWidth="1"/>
    <col min="15362" max="15362" width="2" style="237" customWidth="1"/>
    <col min="15363" max="15363" width="47.7109375" style="237" customWidth="1"/>
    <col min="15364" max="15364" width="17.28515625" style="237" customWidth="1"/>
    <col min="15365" max="15366" width="11.42578125" style="237"/>
    <col min="15367" max="15367" width="17.5703125" style="237" customWidth="1"/>
    <col min="15368" max="15616" width="11.42578125" style="237"/>
    <col min="15617" max="15617" width="3.85546875" style="237" customWidth="1"/>
    <col min="15618" max="15618" width="2" style="237" customWidth="1"/>
    <col min="15619" max="15619" width="47.7109375" style="237" customWidth="1"/>
    <col min="15620" max="15620" width="17.28515625" style="237" customWidth="1"/>
    <col min="15621" max="15622" width="11.42578125" style="237"/>
    <col min="15623" max="15623" width="17.5703125" style="237" customWidth="1"/>
    <col min="15624" max="15872" width="11.42578125" style="237"/>
    <col min="15873" max="15873" width="3.85546875" style="237" customWidth="1"/>
    <col min="15874" max="15874" width="2" style="237" customWidth="1"/>
    <col min="15875" max="15875" width="47.7109375" style="237" customWidth="1"/>
    <col min="15876" max="15876" width="17.28515625" style="237" customWidth="1"/>
    <col min="15877" max="15878" width="11.42578125" style="237"/>
    <col min="15879" max="15879" width="17.5703125" style="237" customWidth="1"/>
    <col min="15880" max="16128" width="11.42578125" style="237"/>
    <col min="16129" max="16129" width="3.85546875" style="237" customWidth="1"/>
    <col min="16130" max="16130" width="2" style="237" customWidth="1"/>
    <col min="16131" max="16131" width="47.7109375" style="237" customWidth="1"/>
    <col min="16132" max="16132" width="17.28515625" style="237" customWidth="1"/>
    <col min="16133" max="16134" width="11.42578125" style="237"/>
    <col min="16135" max="16135" width="17.5703125" style="237" customWidth="1"/>
    <col min="16136" max="16384" width="11.42578125" style="237"/>
  </cols>
  <sheetData>
    <row r="1" spans="2:13" ht="31.5" customHeight="1" x14ac:dyDescent="0.2"/>
    <row r="2" spans="2:13" s="239" customFormat="1" ht="20.25" x14ac:dyDescent="0.3">
      <c r="B2" s="238" t="s">
        <v>125</v>
      </c>
      <c r="G2" s="240"/>
      <c r="H2" s="240"/>
      <c r="I2" s="240"/>
      <c r="J2" s="240"/>
      <c r="K2" s="240"/>
      <c r="L2" s="240"/>
      <c r="M2" s="240"/>
    </row>
    <row r="3" spans="2:13" s="239" customFormat="1" ht="20.25" x14ac:dyDescent="0.3">
      <c r="B3" s="241" t="s">
        <v>126</v>
      </c>
      <c r="C3" s="242"/>
      <c r="D3" s="242"/>
      <c r="E3" s="242"/>
      <c r="F3" s="242"/>
      <c r="G3" s="242"/>
      <c r="H3" s="242"/>
      <c r="I3" s="242"/>
    </row>
    <row r="4" spans="2:13" s="239" customFormat="1" ht="20.25" x14ac:dyDescent="0.3">
      <c r="B4" s="243" t="s">
        <v>127</v>
      </c>
      <c r="C4" s="242"/>
      <c r="D4" s="242"/>
      <c r="E4" s="242"/>
      <c r="F4" s="242"/>
      <c r="G4" s="242"/>
      <c r="H4" s="242"/>
      <c r="I4" s="242"/>
    </row>
    <row r="5" spans="2:13" s="239" customFormat="1" x14ac:dyDescent="0.2"/>
    <row r="6" spans="2:13" x14ac:dyDescent="0.2">
      <c r="B6" s="244" t="s">
        <v>128</v>
      </c>
      <c r="C6" s="244"/>
    </row>
    <row r="7" spans="2:13" x14ac:dyDescent="0.2">
      <c r="B7" s="245" t="s">
        <v>129</v>
      </c>
      <c r="C7" s="244"/>
    </row>
    <row r="8" spans="2:13" x14ac:dyDescent="0.2">
      <c r="B8" s="244"/>
      <c r="C8" s="244"/>
    </row>
    <row r="9" spans="2:13" ht="6.75" customHeight="1" x14ac:dyDescent="0.2">
      <c r="B9" s="244"/>
      <c r="C9" s="244"/>
    </row>
    <row r="10" spans="2:13" x14ac:dyDescent="0.2">
      <c r="B10" s="245" t="s">
        <v>130</v>
      </c>
      <c r="C10" s="244"/>
    </row>
    <row r="11" spans="2:13" x14ac:dyDescent="0.2">
      <c r="B11" s="244" t="s">
        <v>131</v>
      </c>
      <c r="C11" s="244"/>
    </row>
    <row r="12" spans="2:13" ht="6.75" customHeight="1" x14ac:dyDescent="0.2">
      <c r="B12" s="244"/>
      <c r="C12" s="244"/>
    </row>
    <row r="13" spans="2:13" x14ac:dyDescent="0.2">
      <c r="B13" s="244" t="s">
        <v>132</v>
      </c>
      <c r="C13" s="244"/>
    </row>
    <row r="14" spans="2:13" x14ac:dyDescent="0.2">
      <c r="B14" s="244" t="s">
        <v>133</v>
      </c>
      <c r="C14" s="244"/>
    </row>
    <row r="15" spans="2:13" x14ac:dyDescent="0.2">
      <c r="B15" s="244"/>
      <c r="C15" s="244"/>
    </row>
    <row r="16" spans="2:13" x14ac:dyDescent="0.2">
      <c r="B16" s="244" t="s">
        <v>134</v>
      </c>
      <c r="C16" s="244"/>
    </row>
    <row r="17" spans="1:10" x14ac:dyDescent="0.2">
      <c r="B17" s="244" t="s">
        <v>156</v>
      </c>
      <c r="C17" s="244"/>
      <c r="E17" s="48" t="s">
        <v>135</v>
      </c>
    </row>
    <row r="18" spans="1:10" x14ac:dyDescent="0.2">
      <c r="B18" s="244"/>
      <c r="C18" s="244"/>
    </row>
    <row r="19" spans="1:10" x14ac:dyDescent="0.2">
      <c r="B19" s="244" t="s">
        <v>136</v>
      </c>
      <c r="C19" s="244"/>
    </row>
    <row r="21" spans="1:10" s="244" customFormat="1" ht="13.5" thickBot="1" x14ac:dyDescent="0.25">
      <c r="A21" s="237"/>
      <c r="B21" s="339" t="s">
        <v>137</v>
      </c>
      <c r="C21" s="340"/>
      <c r="D21" s="246" t="s">
        <v>138</v>
      </c>
    </row>
    <row r="22" spans="1:10" x14ac:dyDescent="0.2">
      <c r="A22" s="244"/>
      <c r="B22" s="341" t="s">
        <v>139</v>
      </c>
      <c r="C22" s="342"/>
      <c r="D22" s="343"/>
    </row>
    <row r="23" spans="1:10" ht="38.25" x14ac:dyDescent="0.2">
      <c r="B23" s="247"/>
      <c r="C23" s="248" t="s">
        <v>140</v>
      </c>
      <c r="D23" s="249" t="s">
        <v>14</v>
      </c>
    </row>
    <row r="24" spans="1:10" x14ac:dyDescent="0.2">
      <c r="B24" s="250"/>
      <c r="C24" s="251" t="s">
        <v>141</v>
      </c>
      <c r="D24" s="249" t="s">
        <v>14</v>
      </c>
    </row>
    <row r="25" spans="1:10" s="255" customFormat="1" ht="38.25" x14ac:dyDescent="0.2">
      <c r="A25" s="237"/>
      <c r="B25" s="252"/>
      <c r="C25" s="253" t="s">
        <v>142</v>
      </c>
      <c r="D25" s="254" t="s">
        <v>4</v>
      </c>
      <c r="E25" s="344" t="s">
        <v>143</v>
      </c>
      <c r="F25" s="345"/>
      <c r="G25" s="345"/>
      <c r="H25" s="345"/>
      <c r="I25" s="345"/>
      <c r="J25" s="345"/>
    </row>
    <row r="26" spans="1:10" s="255" customFormat="1" ht="38.25" x14ac:dyDescent="0.2">
      <c r="B26" s="256"/>
      <c r="C26" s="253" t="s">
        <v>144</v>
      </c>
      <c r="D26" s="254" t="s">
        <v>6</v>
      </c>
    </row>
    <row r="27" spans="1:10" s="255" customFormat="1" x14ac:dyDescent="0.2">
      <c r="B27" s="257"/>
      <c r="C27" s="265" t="s">
        <v>145</v>
      </c>
      <c r="D27" s="254" t="s">
        <v>5</v>
      </c>
    </row>
    <row r="28" spans="1:10" s="255" customFormat="1" ht="13.5" thickBot="1" x14ac:dyDescent="0.25">
      <c r="B28" s="258"/>
      <c r="C28" s="259" t="s">
        <v>146</v>
      </c>
      <c r="D28" s="260" t="s">
        <v>3</v>
      </c>
    </row>
    <row r="29" spans="1:10" s="261" customFormat="1" ht="42" customHeight="1" x14ac:dyDescent="0.2">
      <c r="A29" s="255"/>
      <c r="B29" s="346" t="s">
        <v>157</v>
      </c>
      <c r="C29" s="347"/>
      <c r="D29" s="348"/>
    </row>
    <row r="30" spans="1:10" s="255" customFormat="1" x14ac:dyDescent="0.2">
      <c r="A30" s="261"/>
      <c r="B30" s="349"/>
      <c r="C30" s="253" t="s">
        <v>147</v>
      </c>
      <c r="D30" s="254" t="s">
        <v>148</v>
      </c>
    </row>
    <row r="31" spans="1:10" s="255" customFormat="1" x14ac:dyDescent="0.2">
      <c r="B31" s="350"/>
      <c r="C31" s="253" t="s">
        <v>149</v>
      </c>
      <c r="D31" s="254" t="s">
        <v>150</v>
      </c>
    </row>
    <row r="32" spans="1:10" s="255" customFormat="1" ht="13.5" thickBot="1" x14ac:dyDescent="0.25">
      <c r="B32" s="351"/>
      <c r="C32" s="259" t="s">
        <v>151</v>
      </c>
      <c r="D32" s="260" t="s">
        <v>150</v>
      </c>
    </row>
    <row r="33" spans="1:10" x14ac:dyDescent="0.2">
      <c r="A33" s="255"/>
    </row>
    <row r="34" spans="1:10" s="262" customFormat="1" x14ac:dyDescent="0.2">
      <c r="A34" s="237"/>
      <c r="B34" s="262" t="s">
        <v>152</v>
      </c>
      <c r="H34" s="9" t="s">
        <v>7</v>
      </c>
      <c r="J34" s="9"/>
    </row>
    <row r="35" spans="1:10" x14ac:dyDescent="0.2">
      <c r="A35" s="262"/>
    </row>
    <row r="37" spans="1:10" x14ac:dyDescent="0.2">
      <c r="B37" s="263" t="s">
        <v>158</v>
      </c>
      <c r="J37" s="263" t="s">
        <v>159</v>
      </c>
    </row>
  </sheetData>
  <sheetProtection password="CCA0" sheet="1" objects="1" scenarios="1" selectLockedCells="1" selectUnlockedCells="1"/>
  <mergeCells count="5">
    <mergeCell ref="B21:C21"/>
    <mergeCell ref="B22:D22"/>
    <mergeCell ref="E25:J25"/>
    <mergeCell ref="B29:D29"/>
    <mergeCell ref="B30:B32"/>
  </mergeCells>
  <hyperlinks>
    <hyperlink ref="H34" r:id="rId1"/>
    <hyperlink ref="E17" r:id="rId2"/>
  </hyperlinks>
  <pageMargins left="0.59055118110236227" right="0.59055118110236227" top="0.59055118110236227" bottom="0.39370078740157483" header="0.51181102362204722" footer="0.51181102362204722"/>
  <pageSetup paperSize="9" scale="89"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2016-2019</vt:lpstr>
      <vt:lpstr>General Information</vt:lpstr>
      <vt:lpstr>Cost_Categories</vt:lpstr>
      <vt:lpstr>'Cost calculator'!Druckbereich</vt:lpstr>
      <vt:lpstr>'personnel rates 2016-2019'!Druckbereich</vt:lpstr>
      <vt:lpstr>Funding_categories</vt:lpstr>
      <vt:lpstr>Personnel_Categories</vt:lpstr>
      <vt:lpstr>Staff_category</vt:lpstr>
    </vt:vector>
  </TitlesOfParts>
  <Company>Universität für Bodenkultur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mragoner</cp:lastModifiedBy>
  <cp:lastPrinted>2013-04-16T13:02:25Z</cp:lastPrinted>
  <dcterms:created xsi:type="dcterms:W3CDTF">2008-08-05T14:42:00Z</dcterms:created>
  <dcterms:modified xsi:type="dcterms:W3CDTF">2016-03-21T09:26:41Z</dcterms:modified>
</cp:coreProperties>
</file>