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Introduction" sheetId="1" r:id="rId1"/>
    <sheet name="Summary Iceland" sheetId="2" r:id="rId2"/>
    <sheet name="Summary Trinidad Tobago" sheetId="3" r:id="rId3"/>
    <sheet name="Iceland DE" sheetId="4" r:id="rId4"/>
    <sheet name="Iceland Imp" sheetId="5" r:id="rId5"/>
    <sheet name="Iceland Exp" sheetId="6" r:id="rId6"/>
    <sheet name="TT DE" sheetId="7" r:id="rId7"/>
    <sheet name="TT Imp" sheetId="8" r:id="rId8"/>
    <sheet name="TT Exp" sheetId="9" r:id="rId9"/>
    <sheet name="Technical notes" sheetId="10" r:id="rId10"/>
  </sheets>
  <definedNames>
    <definedName name="_xlnm.Print_Area" localSheetId="3">'Iceland DE'!$A$1:$C$54</definedName>
    <definedName name="_xlnm.Print_Area" localSheetId="5">'Iceland Exp'!$A$1:$C$65</definedName>
    <definedName name="_xlnm.Print_Area" localSheetId="4">'Iceland Imp'!$A$1:$C$66</definedName>
    <definedName name="_xlnm.Print_Area" localSheetId="6">'TT DE'!$A$1:$C$57</definedName>
    <definedName name="_xlnm.Print_Area" localSheetId="8">'TT Exp'!$A$1:$C$66</definedName>
    <definedName name="_xlnm.Print_Area" localSheetId="7">'TT Imp'!$A$1:$C$67</definedName>
  </definedNames>
  <calcPr fullCalcOnLoad="1"/>
</workbook>
</file>

<file path=xl/comments6.xml><?xml version="1.0" encoding="utf-8"?>
<comments xmlns="http://schemas.openxmlformats.org/spreadsheetml/2006/main">
  <authors>
    <author>Fridolin Krausmann</author>
  </authors>
  <commentList>
    <comment ref="A26" authorId="0">
      <text>
        <r>
          <rPr>
            <b/>
            <sz val="9"/>
            <rFont val="Tahoma"/>
            <family val="2"/>
          </rPr>
          <t>Fridolin Krausmann:</t>
        </r>
        <r>
          <rPr>
            <sz val="9"/>
            <rFont val="Tahoma"/>
            <family val="2"/>
          </rPr>
          <t xml:space="preserve">
Die Fish exports laut comtrade und Iceland stat sind sehr biedrig: Das liegt daran, dass fish v.a. als fishmehl exportiert wird und daher die hohen Wasserverluse im DMC als apparent consumption aufscheinen!</t>
        </r>
      </text>
    </comment>
  </commentList>
</comments>
</file>

<file path=xl/comments8.xml><?xml version="1.0" encoding="utf-8"?>
<comments xmlns="http://schemas.openxmlformats.org/spreadsheetml/2006/main">
  <authors>
    <author>Regina Richter</author>
    <author>Fridolin Krausmann</author>
  </authors>
  <commentList>
    <comment ref="AB61" authorId="0">
      <text>
        <r>
          <rPr>
            <b/>
            <sz val="9"/>
            <rFont val="Tahoma"/>
            <family val="2"/>
          </rPr>
          <t>Regina Richter:</t>
        </r>
        <r>
          <rPr>
            <sz val="9"/>
            <rFont val="Tahoma"/>
            <family val="2"/>
          </rPr>
          <t xml:space="preserve">
USGS Daten</t>
        </r>
      </text>
    </comment>
    <comment ref="A62" authorId="1">
      <text>
        <r>
          <rPr>
            <b/>
            <sz val="9"/>
            <rFont val="Tahoma"/>
            <family val="2"/>
          </rPr>
          <t>Fridolin Krausmann:</t>
        </r>
        <r>
          <rPr>
            <sz val="9"/>
            <rFont val="Tahoma"/>
            <family val="2"/>
          </rPr>
          <t xml:space="preserve">
1961-1972 aus UN energy statistcs!</t>
        </r>
      </text>
    </comment>
  </commentList>
</comments>
</file>

<file path=xl/comments9.xml><?xml version="1.0" encoding="utf-8"?>
<comments xmlns="http://schemas.openxmlformats.org/spreadsheetml/2006/main">
  <authors>
    <author>Fridolin Krausmann</author>
  </authors>
  <commentList>
    <comment ref="A54" authorId="0">
      <text>
        <r>
          <rPr>
            <b/>
            <sz val="9"/>
            <rFont val="Tahoma"/>
            <family val="2"/>
          </rPr>
          <t>Fridolin Krausmann:</t>
        </r>
        <r>
          <rPr>
            <sz val="9"/>
            <rFont val="Tahoma"/>
            <family val="2"/>
          </rPr>
          <t xml:space="preserve">
Comtrade data combined with FAO data on fertilizer export!</t>
        </r>
      </text>
    </comment>
    <comment ref="A62" authorId="0">
      <text>
        <r>
          <rPr>
            <b/>
            <sz val="9"/>
            <rFont val="Tahoma"/>
            <family val="2"/>
          </rPr>
          <t>Fridolin Krausmann:</t>
        </r>
        <r>
          <rPr>
            <sz val="9"/>
            <rFont val="Tahoma"/>
            <family val="2"/>
          </rPr>
          <t xml:space="preserve">
1961-1969 data from UN energy statistics (consistent series!)</t>
        </r>
      </text>
    </comment>
  </commentList>
</comments>
</file>

<file path=xl/sharedStrings.xml><?xml version="1.0" encoding="utf-8"?>
<sst xmlns="http://schemas.openxmlformats.org/spreadsheetml/2006/main" count="516" uniqueCount="238">
  <si>
    <t>Project:</t>
  </si>
  <si>
    <t>Url:</t>
  </si>
  <si>
    <t xml:space="preserve">Source: </t>
  </si>
  <si>
    <t>http://www.uni-klu.ac.at/socec/inhalt/1088.htm</t>
  </si>
  <si>
    <t>Austria</t>
  </si>
  <si>
    <t>Content:</t>
  </si>
  <si>
    <t>Contact:</t>
  </si>
  <si>
    <t>Fridolin Krausmann</t>
  </si>
  <si>
    <t>Institute of Social Ecology</t>
  </si>
  <si>
    <t>Schottenfeldgasse 29</t>
  </si>
  <si>
    <t>A-1070 Vienna</t>
  </si>
  <si>
    <t>Biomass</t>
  </si>
  <si>
    <t>Technical notes</t>
  </si>
  <si>
    <t>Alpen Adria Universität Klagenfurt-Graz-Wien</t>
  </si>
  <si>
    <t>GLOMETRA: The global metabolic transition (Austrian Science Fund FWF)</t>
  </si>
  <si>
    <t>Year</t>
  </si>
  <si>
    <t>Fossil energy carriers</t>
  </si>
  <si>
    <t>Population</t>
  </si>
  <si>
    <t>Version 1.0 (Mai 2011)</t>
  </si>
  <si>
    <t>Unit: 1000 metric tonnes</t>
  </si>
  <si>
    <t>DMC</t>
  </si>
  <si>
    <t>Ores</t>
  </si>
  <si>
    <t>Non metallic minerals</t>
  </si>
  <si>
    <t>Imports</t>
  </si>
  <si>
    <t>Exports</t>
  </si>
  <si>
    <t>Other products</t>
  </si>
  <si>
    <t>DE</t>
  </si>
  <si>
    <t>Domestic extraction (DE)</t>
  </si>
  <si>
    <t>no data</t>
  </si>
  <si>
    <t>1000 t/yr</t>
  </si>
  <si>
    <t>Domestic Material Conumption (DMC)</t>
  </si>
  <si>
    <t>For questions or more detailed data please contact:</t>
  </si>
  <si>
    <t>fridolin.krausmann@aau.at</t>
  </si>
  <si>
    <t>Journal of Industrial Ecology 18(2), 294-305 (2014)</t>
  </si>
  <si>
    <t>Krausmann, F., Richter, R., Eisenmenger, N.</t>
  </si>
  <si>
    <t>Resource use in small Island states: Material flows in Iceland and Trinidad and Tobago 1961-2008</t>
  </si>
  <si>
    <t>http://onlinelibrary.wiley.com/doi/10.1111/jiec.12100/pdf</t>
  </si>
  <si>
    <t>A.1. biomass</t>
  </si>
  <si>
    <t>A.1.1. primary crops</t>
  </si>
  <si>
    <t xml:space="preserve">A.1.1.1. Cereals </t>
  </si>
  <si>
    <t>A.1.1.2. Roots, tubers</t>
  </si>
  <si>
    <t xml:space="preserve">A.1.1.3. Sugar crops </t>
  </si>
  <si>
    <t>A.1.1.4. Pulses</t>
  </si>
  <si>
    <t xml:space="preserve">A.1.1.5. Nuts </t>
  </si>
  <si>
    <t xml:space="preserve">A.1.1.6. Oil bearing crops </t>
  </si>
  <si>
    <t xml:space="preserve">A.1.1.7. Vegetables </t>
  </si>
  <si>
    <t xml:space="preserve">A.1.1.8. Fruits </t>
  </si>
  <si>
    <t xml:space="preserve">A.1.1.9. Fibres </t>
  </si>
  <si>
    <t xml:space="preserve">A.1.1.10. Other crops (Spices. Stimulant crops, Tobacco, Rubber and other crops) </t>
  </si>
  <si>
    <t>A.1.2. Crop residues (used)</t>
  </si>
  <si>
    <t>A.1.2.1. Straw</t>
  </si>
  <si>
    <t>A.1.2.2. Other crop residues (sugar and fodder beet leaves, other)</t>
  </si>
  <si>
    <t>A.1.3. Roughage, Foddercrops and Grazed Biomass</t>
  </si>
  <si>
    <t>A.1.5. Wood</t>
  </si>
  <si>
    <t>A.1.5.1. Timber (Industrial roundwood)</t>
  </si>
  <si>
    <t xml:space="preserve">A.1.5.2. Wood fuel and other extraction </t>
  </si>
  <si>
    <t>A.1.6. Fish capture, crustaceans, molluscs and aquatic invertebrates</t>
  </si>
  <si>
    <t>A.1.7. Hunting and gathering</t>
  </si>
  <si>
    <t>A.2. Metal ores (gross ores)</t>
  </si>
  <si>
    <t>A.2.1. Iron ores</t>
  </si>
  <si>
    <t>A.2.2. Non-ferrous metal ores</t>
  </si>
  <si>
    <t>A.2.2.1. Copper ores</t>
  </si>
  <si>
    <t>A.2.2.2. Nickel ores</t>
  </si>
  <si>
    <t>A.2.2.3. Lead ores</t>
  </si>
  <si>
    <t>A.2.2.4. Zinc ores</t>
  </si>
  <si>
    <t>A.2.2.5. Tin ores</t>
  </si>
  <si>
    <t>A.2.2.6. Gold, silver, platinum and other precious metal ores</t>
  </si>
  <si>
    <t>A.2.2.7. Bauxite and other aluminium ores</t>
  </si>
  <si>
    <t>A.2.2.8. Uranium and thorium ores</t>
  </si>
  <si>
    <t>A.2.2.9. Other metal ores</t>
  </si>
  <si>
    <t>A.3. Non metalic minerals</t>
  </si>
  <si>
    <t>A.3.1. Ornamental or building stone</t>
  </si>
  <si>
    <t>A.3.2. Limestone, gypsum, chalk, and dolomite</t>
  </si>
  <si>
    <t>A.3.3. Slate</t>
  </si>
  <si>
    <t>A.3.4. Gravel and sand</t>
  </si>
  <si>
    <t>A.3.5. Clays and kaolin</t>
  </si>
  <si>
    <t xml:space="preserve">A.3.6. Chemical and fertilizer minerals </t>
  </si>
  <si>
    <t>A.3.7. Salt</t>
  </si>
  <si>
    <t>A.3.8. Other mining and quarrying products n.e.c.</t>
  </si>
  <si>
    <t>A.3.9. Excavated soil, only if used (e.g. for construction work)</t>
  </si>
  <si>
    <t>A.4. Fossil energy carriers</t>
  </si>
  <si>
    <t>A.4.1. Brown coal incl. oil shale and tar sands</t>
  </si>
  <si>
    <t>A.4.2. Hard coal</t>
  </si>
  <si>
    <t>A.4.3. Petroleum</t>
  </si>
  <si>
    <t>A.4.4. Natural gas</t>
  </si>
  <si>
    <t>A.4.5. Peat</t>
  </si>
  <si>
    <t>B.1. Biomass and biomass products</t>
  </si>
  <si>
    <t>B .1.1. primary crops</t>
  </si>
  <si>
    <t>B.1.1.1. Cereals, primary and processed</t>
  </si>
  <si>
    <t>B.1.1.2. Roots and tubers, primary and processed</t>
  </si>
  <si>
    <t>B.1.1.3. Sugar crops, primary and processed</t>
  </si>
  <si>
    <t>B.1.1.4. Pulses, primary and processed</t>
  </si>
  <si>
    <t>B.1.1.5. Nuts, primary and processed</t>
  </si>
  <si>
    <t>B.1.1.6. Oil bearing crops, primary and processed</t>
  </si>
  <si>
    <t>B.1.1.7. Vegetables, primary and processed</t>
  </si>
  <si>
    <t>B.1.1.8. Fruits, primary and processed</t>
  </si>
  <si>
    <t>B.1.1.9. Fibres, primary and processed</t>
  </si>
  <si>
    <t>B.1.1.10. Other crops (Spices. Stimulant crops, Tobacco, Rubber and other crops), primary and processed</t>
  </si>
  <si>
    <t xml:space="preserve">B.1.2. Crop residues </t>
  </si>
  <si>
    <t>B.1.2.1. n.a.</t>
  </si>
  <si>
    <t>B.1.2.2. Other crop residues (sugar and fodder beet leaves, other)</t>
  </si>
  <si>
    <t>B.1.3. Fodder crops incl. grassland harvest</t>
  </si>
  <si>
    <t>B.1.3.1. Fodder crops</t>
  </si>
  <si>
    <t>B.1.3.2. Biomass harvested from grassland</t>
  </si>
  <si>
    <t>B.1.5. Wood primary and processed</t>
  </si>
  <si>
    <t>B.1.5.1. Timber, primary and processed</t>
  </si>
  <si>
    <t>B.1.5.2. Wood fuel and other extraction, primary and processed</t>
  </si>
  <si>
    <t>B.1.6. Fish capture, crustaceans, molluscs and aquatic invertebrates primary and processed</t>
  </si>
  <si>
    <t>B.1.7. n.a.</t>
  </si>
  <si>
    <t>B.1.8. Live animals other than in B 1.6., meat and meat products</t>
  </si>
  <si>
    <t>B.1.8.1. Live animals other than in B 1.6.</t>
  </si>
  <si>
    <t>B.1.8.2. Meat and meat preparations</t>
  </si>
  <si>
    <t>B.1.8.3. Dairy products, birds eggs, and honey</t>
  </si>
  <si>
    <t>B.1.8.4. Other products from animals (animal fibres, skins, furs, leather etc.)</t>
  </si>
  <si>
    <t>B.1.9. Products mainly from biomass</t>
  </si>
  <si>
    <t>B.2. Metal ores and concentrates, processed metals</t>
  </si>
  <si>
    <t>B.2.1. Iron ores and concentrates, iron and steel</t>
  </si>
  <si>
    <t>B.2.2. non-ferrous metal ores and concentrates, processed metals</t>
  </si>
  <si>
    <t>B.2.2.1. Copper</t>
  </si>
  <si>
    <t>B.2.2.2. Nickel</t>
  </si>
  <si>
    <t>B.2.2.3. Lead</t>
  </si>
  <si>
    <t>B.2.2.4. Zinc</t>
  </si>
  <si>
    <t>B.2.2.5. Tin</t>
  </si>
  <si>
    <t>B.2.2.6. Gold, silver, platinum and other precious metals</t>
  </si>
  <si>
    <t>B.2.2.7. Aluminium</t>
  </si>
  <si>
    <t>B.2.2.8. Uranium and thorium</t>
  </si>
  <si>
    <t>B.2.2.9. Other metals</t>
  </si>
  <si>
    <t>B.2.3. Products mainly from metals</t>
  </si>
  <si>
    <t>B.3. Non metalic minerals primary and processed</t>
  </si>
  <si>
    <t>B.3.1. Ornamental or building stone</t>
  </si>
  <si>
    <t>B.3.2. Limestone, gypsum, chalk, and dolomite</t>
  </si>
  <si>
    <t>B.3.3. Slate</t>
  </si>
  <si>
    <t>B.3.4. Gravel and sand</t>
  </si>
  <si>
    <t>B.3.5. Clays and kaolin</t>
  </si>
  <si>
    <t xml:space="preserve">B.3.6. Chemical and fertilizer minerals </t>
  </si>
  <si>
    <t>B.3.7. Salt</t>
  </si>
  <si>
    <t>B.3.8. Other mining and quarrying products n.e.c.</t>
  </si>
  <si>
    <t>B.3.9. Excavated soil, only if used (e.g. for construction work)</t>
  </si>
  <si>
    <t>B.3.10. Products mainly from non-metalic minerals</t>
  </si>
  <si>
    <t>B.4. Fossil energy carriers, primary and processed</t>
  </si>
  <si>
    <t>B.4.1. Brown coal incl. oil shale and tar sands</t>
  </si>
  <si>
    <t>B.4.2. Hard coal</t>
  </si>
  <si>
    <t>B.4.3. Petroleum</t>
  </si>
  <si>
    <t>B.4.4. Natural gas</t>
  </si>
  <si>
    <t>B.4.5. Peat</t>
  </si>
  <si>
    <t>B.4.6. Products mainly from fossil energy carriers</t>
  </si>
  <si>
    <t>B.5. Other products</t>
  </si>
  <si>
    <t>B.6. Waste imported for final treatment and disposal</t>
  </si>
  <si>
    <t>D.1. Biomass and biomass products</t>
  </si>
  <si>
    <t>D.1.1. primary crops</t>
  </si>
  <si>
    <t>D.1.1.1. Cereals, primary and processed</t>
  </si>
  <si>
    <t>D.1.1.2. Roots and tubers, primary and processed</t>
  </si>
  <si>
    <t>D.1.1.3. Sugar crops, primary and processed</t>
  </si>
  <si>
    <t>D.1.1.4. Pulses, primary and processed</t>
  </si>
  <si>
    <t>D.1.1.5. Nuts, primary and processed</t>
  </si>
  <si>
    <t>D.1.1.6. Oil bearing crops, primary and processed</t>
  </si>
  <si>
    <t>D.1.1.7. Vegetables, primary and processed</t>
  </si>
  <si>
    <t>D.1.1.8. Fruits, primary and processed</t>
  </si>
  <si>
    <t>D.1.1.9. Fibres, primary and processed</t>
  </si>
  <si>
    <t>D.1.1.10. Other crops (Spices. Stimulant crops, Tobacco, Rubber and other crops), primary and processed</t>
  </si>
  <si>
    <t xml:space="preserve">D.1.2. Crop residues </t>
  </si>
  <si>
    <t>D.1.2.1. n.a.</t>
  </si>
  <si>
    <t>D.1.2.2. Other crop residues (sugar and fodder beet leaves, other)</t>
  </si>
  <si>
    <t>D.1.3. Fodder crops incl. grassland harvest</t>
  </si>
  <si>
    <t>D.1.3.1. Fodder crops</t>
  </si>
  <si>
    <t>D.1.3.2. Biomass harvested from grassland</t>
  </si>
  <si>
    <t>D.1.5. Wood primary and processed</t>
  </si>
  <si>
    <t>D.1.5.1. Timber, primary and processed</t>
  </si>
  <si>
    <t>D.1.5.2. Wood fuel and other extraction, primary and processed</t>
  </si>
  <si>
    <t>D.1.6. Fish capture, crustaceans, molluscs and aquatic invertebrates primary and processed</t>
  </si>
  <si>
    <t>D.1.7. n.a.</t>
  </si>
  <si>
    <t>D.1.8. Live animals other than in 1.6., meat and meat products</t>
  </si>
  <si>
    <t>D.1.8.1. Live animals other than in 1.6.</t>
  </si>
  <si>
    <t>D.1.8.2. Meat and meat preparations</t>
  </si>
  <si>
    <t>D.1.8.3. Dairy products, birds eggs, and honey</t>
  </si>
  <si>
    <t>D.1.8.4. Other products from animals (animal fibres, skins, furs, leather etc.)</t>
  </si>
  <si>
    <t>D.1.9. Products mainly from biomass</t>
  </si>
  <si>
    <t>D.2. Metal ores and concentrates, processed metals</t>
  </si>
  <si>
    <t>D.2.1. Iron ores and concentrates, iron and steel</t>
  </si>
  <si>
    <t>D.2.2. non-ferrous metal ores and concentrates, processed metals</t>
  </si>
  <si>
    <t>D.2.2.1. Copper</t>
  </si>
  <si>
    <t>D.2.2.2. Nickel</t>
  </si>
  <si>
    <t>D.2.2.3. Lead</t>
  </si>
  <si>
    <t>D.2.2.4. Zinc</t>
  </si>
  <si>
    <t>D.2.2.5. Tin</t>
  </si>
  <si>
    <t>D.2.2.6. Gold, silver, platinum and other precious metals</t>
  </si>
  <si>
    <t>D.2.2.7. Aluminium</t>
  </si>
  <si>
    <t>D.2.2.8. Uranium and thorium</t>
  </si>
  <si>
    <t>D.2.2.9. Other metals</t>
  </si>
  <si>
    <t>D.2.3. Products mainly from metals</t>
  </si>
  <si>
    <t>D.3. Non metalic minerals primary and processed</t>
  </si>
  <si>
    <t>D.3.1. Ornamental or building stone</t>
  </si>
  <si>
    <t>D.3.2. Limestone, gypsum, chalk, and dolomite</t>
  </si>
  <si>
    <t>D.3.3. Slate</t>
  </si>
  <si>
    <t>D.3.4. Gravel and sand</t>
  </si>
  <si>
    <t>D.3.5. Clays and kaolin</t>
  </si>
  <si>
    <t xml:space="preserve">D.3.6. Chemical and fertilizer minerals </t>
  </si>
  <si>
    <t>D.3.7. Salt</t>
  </si>
  <si>
    <t>D.3.8. Other mining and quarrying products n.e.c.</t>
  </si>
  <si>
    <t>D.3.9. Excavated soil, only if used (e.g. for construction work)</t>
  </si>
  <si>
    <t>D.3.10. Products mainly from non-metalic minerals</t>
  </si>
  <si>
    <t>D.4. Fossil energy carriers, primary and processed</t>
  </si>
  <si>
    <t>D.4.1. Brown coal incl. oil shale and tar sands</t>
  </si>
  <si>
    <t>D.4.2. Hard coal</t>
  </si>
  <si>
    <t>D.4.3. Petroleum</t>
  </si>
  <si>
    <t>D.4.4. Natural gas</t>
  </si>
  <si>
    <t>D.4.5. Peat</t>
  </si>
  <si>
    <t>D.4.6. Products mainly from fossil energy carriers</t>
  </si>
  <si>
    <t>D.5. Other products</t>
  </si>
  <si>
    <t>A.1.3. Fodder crops incl. grassland harvest</t>
  </si>
  <si>
    <t>A.1.3.1. Fodder crops</t>
  </si>
  <si>
    <t>A.1.3.2. Biomass harvested from grassland</t>
  </si>
  <si>
    <t>A.1.4. Grazed biomass</t>
  </si>
  <si>
    <t>B.1.4. n.a.</t>
  </si>
  <si>
    <t>D.1.4. n.a.</t>
  </si>
  <si>
    <t>Iceland</t>
  </si>
  <si>
    <t>Domestic Extraction by material groups, 1961-2008</t>
  </si>
  <si>
    <t>unit: metric tons</t>
  </si>
  <si>
    <t>Imports by material groups, 1961-2008</t>
  </si>
  <si>
    <t>Exports by material groups, 1961-2008</t>
  </si>
  <si>
    <t>Trinidad and Tobago</t>
  </si>
  <si>
    <t>Gross Domestic Product (GDP)</t>
  </si>
  <si>
    <t>1000 cap</t>
  </si>
  <si>
    <t>Materials flows by main material group,1961-2008</t>
  </si>
  <si>
    <t>Methods and sources: see technical notes and Krausmann et al. 2014</t>
  </si>
  <si>
    <t>ICELAND</t>
  </si>
  <si>
    <t>TRINIDAD AND TOBAGO</t>
  </si>
  <si>
    <t>Ores/Metals</t>
  </si>
  <si>
    <t>1000 USD (constant 2000)</t>
  </si>
  <si>
    <t>Iceland MFA Summary</t>
  </si>
  <si>
    <t>Iceland Domestic Extraction</t>
  </si>
  <si>
    <t>Iceland Imports</t>
  </si>
  <si>
    <t>Iceland Exports</t>
  </si>
  <si>
    <t>Trinidad and Tobago MFA Summary</t>
  </si>
  <si>
    <t>Trinidad and Tobago Domestic Extraction</t>
  </si>
  <si>
    <t>Trinidad and Tobago Imports</t>
  </si>
  <si>
    <t>Trinidad and Tobago Exports</t>
  </si>
  <si>
    <t>Material and Energy Flows in Iceland and Trinidad and Tobago, 1961-2008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</si>
</sst>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_-;\-* #,##0.0_-;_-* &quot;-&quot;?_-;_-@_-"/>
    <numFmt numFmtId="178" formatCode="_-* #,##0.000_-;\-* #,##0.000_-;_-* &quot;-&quot;??_-;_-@_-"/>
    <numFmt numFmtId="179" formatCode="0_ ;\-0\ "/>
    <numFmt numFmtId="180" formatCode="_-* #,##0_-;\-* #,##0_-;_-* &quot;-&quot;?_-;_-@_-"/>
    <numFmt numFmtId="181" formatCode="0_ ;[Red]\-0\ "/>
    <numFmt numFmtId="182" formatCode="#,##0_ ;[Red]\-#,##0\ "/>
    <numFmt numFmtId="183" formatCode="_-* #,##0.0000_-;\-* #,##0.0000_-;_-* &quot;-&quot;??_-;_-@_-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0"/>
    <numFmt numFmtId="190" formatCode="0.0000000"/>
    <numFmt numFmtId="191" formatCode="_-* #,##0.000_-;\-* #,##0.000_-;_-* &quot;-&quot;?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_-;\-* #,##0.0000_-;_-* &quot;-&quot;???_-;_-@_-"/>
    <numFmt numFmtId="196" formatCode="0.0_ ;[Red]\-0.0\ "/>
    <numFmt numFmtId="197" formatCode="&quot;$&quot;#,##0_);[Red]\(&quot;$&quot;#,##0\)"/>
    <numFmt numFmtId="198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.75"/>
      <color indexed="8"/>
      <name val="Arial"/>
      <family val="0"/>
    </font>
    <font>
      <b/>
      <sz val="1.25"/>
      <color indexed="8"/>
      <name val="Arial"/>
      <family val="0"/>
    </font>
    <font>
      <sz val="1.45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7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39" applyFont="1" applyAlignment="1">
      <alignment/>
    </xf>
    <xf numFmtId="0" fontId="3" fillId="0" borderId="0" xfId="39" applyFont="1" applyAlignment="1">
      <alignment/>
    </xf>
    <xf numFmtId="0" fontId="0" fillId="0" borderId="0" xfId="39" applyFont="1" applyAlignment="1">
      <alignment/>
    </xf>
    <xf numFmtId="0" fontId="4" fillId="0" borderId="0" xfId="51" applyAlignment="1" applyProtection="1">
      <alignment/>
      <protection/>
    </xf>
    <xf numFmtId="0" fontId="0" fillId="0" borderId="0" xfId="39" applyFont="1" applyFill="1" applyAlignment="1">
      <alignment/>
    </xf>
    <xf numFmtId="166" fontId="0" fillId="0" borderId="0" xfId="48" applyNumberFormat="1" applyFont="1" applyAlignment="1">
      <alignment/>
    </xf>
    <xf numFmtId="0" fontId="4" fillId="0" borderId="0" xfId="51" applyBorder="1" applyAlignment="1" applyProtection="1">
      <alignment/>
      <protection/>
    </xf>
    <xf numFmtId="0" fontId="4" fillId="0" borderId="0" xfId="51" applyFill="1" applyAlignment="1" applyProtection="1">
      <alignment/>
      <protection/>
    </xf>
    <xf numFmtId="0" fontId="7" fillId="0" borderId="0" xfId="39" applyFont="1" applyFill="1" applyAlignment="1">
      <alignment/>
    </xf>
    <xf numFmtId="0" fontId="0" fillId="0" borderId="0" xfId="39" applyFont="1" applyBorder="1" applyAlignment="1">
      <alignment/>
    </xf>
    <xf numFmtId="165" fontId="0" fillId="0" borderId="0" xfId="48" applyNumberFormat="1" applyFont="1" applyFill="1" applyAlignment="1">
      <alignment/>
    </xf>
    <xf numFmtId="1" fontId="0" fillId="0" borderId="0" xfId="39" applyNumberFormat="1" applyFont="1" applyFill="1" applyAlignment="1">
      <alignment/>
    </xf>
    <xf numFmtId="0" fontId="0" fillId="0" borderId="0" xfId="39" applyFont="1" applyFill="1" applyBorder="1" applyAlignment="1">
      <alignment/>
    </xf>
    <xf numFmtId="0" fontId="6" fillId="0" borderId="0" xfId="39" applyFont="1" applyFill="1" applyBorder="1" applyAlignment="1">
      <alignment/>
    </xf>
    <xf numFmtId="1" fontId="1" fillId="0" borderId="0" xfId="39" applyNumberFormat="1" applyFont="1" applyFill="1" applyAlignment="1">
      <alignment/>
    </xf>
    <xf numFmtId="165" fontId="0" fillId="0" borderId="0" xfId="48" applyNumberFormat="1" applyFont="1" applyAlignment="1">
      <alignment/>
    </xf>
    <xf numFmtId="165" fontId="0" fillId="0" borderId="0" xfId="48" applyNumberFormat="1" applyFont="1" applyFill="1" applyBorder="1" applyAlignment="1">
      <alignment/>
    </xf>
    <xf numFmtId="166" fontId="1" fillId="33" borderId="0" xfId="48" applyNumberFormat="1" applyFont="1" applyFill="1" applyAlignment="1">
      <alignment/>
    </xf>
    <xf numFmtId="165" fontId="1" fillId="33" borderId="0" xfId="48" applyNumberFormat="1" applyFont="1" applyFill="1" applyAlignment="1">
      <alignment/>
    </xf>
    <xf numFmtId="166" fontId="1" fillId="33" borderId="0" xfId="48" applyNumberFormat="1" applyFont="1" applyFill="1" applyBorder="1" applyAlignment="1">
      <alignment/>
    </xf>
    <xf numFmtId="0" fontId="1" fillId="33" borderId="0" xfId="39" applyFont="1" applyFill="1" applyBorder="1" applyAlignment="1">
      <alignment/>
    </xf>
    <xf numFmtId="166" fontId="0" fillId="33" borderId="0" xfId="48" applyNumberFormat="1" applyFont="1" applyFill="1" applyAlignment="1">
      <alignment/>
    </xf>
    <xf numFmtId="0" fontId="0" fillId="0" borderId="0" xfId="51" applyFont="1" applyAlignment="1" applyProtection="1">
      <alignment/>
      <protection/>
    </xf>
    <xf numFmtId="165" fontId="0" fillId="34" borderId="0" xfId="48" applyNumberFormat="1" applyFont="1" applyFill="1" applyAlignment="1">
      <alignment/>
    </xf>
    <xf numFmtId="0" fontId="0" fillId="34" borderId="0" xfId="39" applyFont="1" applyFill="1" applyAlignment="1">
      <alignment/>
    </xf>
    <xf numFmtId="0" fontId="8" fillId="0" borderId="0" xfId="58" applyFont="1" applyFill="1">
      <alignment/>
      <protection/>
    </xf>
    <xf numFmtId="0" fontId="0" fillId="0" borderId="0" xfId="58">
      <alignment/>
      <protection/>
    </xf>
    <xf numFmtId="0" fontId="1" fillId="0" borderId="0" xfId="58" applyFont="1" applyFill="1" applyBorder="1" applyAlignment="1">
      <alignment horizontal="left"/>
      <protection/>
    </xf>
    <xf numFmtId="0" fontId="1" fillId="0" borderId="0" xfId="58" applyFont="1" applyFill="1" applyAlignment="1">
      <alignment horizontal="left"/>
      <protection/>
    </xf>
    <xf numFmtId="0" fontId="7" fillId="0" borderId="0" xfId="58" applyFont="1" applyFill="1">
      <alignment/>
      <protection/>
    </xf>
    <xf numFmtId="0" fontId="1" fillId="0" borderId="0" xfId="58" applyFont="1" applyFill="1" applyBorder="1">
      <alignment/>
      <protection/>
    </xf>
    <xf numFmtId="165" fontId="1" fillId="0" borderId="0" xfId="49" applyNumberFormat="1" applyFont="1" applyFill="1" applyAlignment="1">
      <alignment/>
    </xf>
    <xf numFmtId="0" fontId="1" fillId="0" borderId="0" xfId="58" applyFont="1" applyFill="1">
      <alignment/>
      <protection/>
    </xf>
    <xf numFmtId="0" fontId="0" fillId="0" borderId="0" xfId="58" applyFill="1" applyBorder="1" applyAlignment="1">
      <alignment horizontal="left"/>
      <protection/>
    </xf>
    <xf numFmtId="0" fontId="0" fillId="0" borderId="0" xfId="58" applyFill="1" applyBorder="1">
      <alignment/>
      <protection/>
    </xf>
    <xf numFmtId="165" fontId="0" fillId="0" borderId="0" xfId="49" applyNumberFormat="1" applyFont="1" applyFill="1" applyAlignment="1">
      <alignment/>
    </xf>
    <xf numFmtId="0" fontId="0" fillId="0" borderId="0" xfId="58" applyFill="1">
      <alignment/>
      <protection/>
    </xf>
    <xf numFmtId="0" fontId="0" fillId="0" borderId="0" xfId="58" applyFill="1" applyAlignment="1">
      <alignment horizontal="left"/>
      <protection/>
    </xf>
    <xf numFmtId="0" fontId="0" fillId="0" borderId="0" xfId="53" applyFont="1" applyFill="1">
      <alignment/>
      <protection/>
    </xf>
    <xf numFmtId="165" fontId="0" fillId="0" borderId="0" xfId="49" applyNumberFormat="1" applyFont="1" applyAlignment="1">
      <alignment/>
    </xf>
    <xf numFmtId="165" fontId="0" fillId="0" borderId="0" xfId="58" applyNumberFormat="1" applyFill="1">
      <alignment/>
      <protection/>
    </xf>
    <xf numFmtId="165" fontId="0" fillId="0" borderId="0" xfId="49" applyNumberFormat="1" applyFont="1" applyFill="1" applyBorder="1" applyAlignment="1">
      <alignment/>
    </xf>
    <xf numFmtId="0" fontId="0" fillId="0" borderId="0" xfId="58" applyFont="1" applyFill="1" applyAlignment="1">
      <alignment horizontal="left"/>
      <protection/>
    </xf>
    <xf numFmtId="165" fontId="0" fillId="0" borderId="0" xfId="49" applyNumberFormat="1" applyFont="1" applyFill="1" applyAlignment="1">
      <alignment/>
    </xf>
    <xf numFmtId="165" fontId="0" fillId="0" borderId="0" xfId="49" applyNumberFormat="1" applyBorder="1" applyAlignment="1">
      <alignment/>
    </xf>
    <xf numFmtId="0" fontId="1" fillId="0" borderId="0" xfId="58" applyFont="1">
      <alignment/>
      <protection/>
    </xf>
    <xf numFmtId="165" fontId="1" fillId="0" borderId="0" xfId="49" applyNumberFormat="1" applyFont="1" applyAlignment="1">
      <alignment/>
    </xf>
    <xf numFmtId="165" fontId="1" fillId="0" borderId="0" xfId="58" applyNumberFormat="1" applyFont="1" applyFill="1">
      <alignment/>
      <protection/>
    </xf>
    <xf numFmtId="0" fontId="0" fillId="0" borderId="0" xfId="59" applyFill="1">
      <alignment/>
      <protection/>
    </xf>
    <xf numFmtId="43" fontId="0" fillId="0" borderId="0" xfId="49" applyNumberFormat="1" applyFont="1" applyFill="1" applyAlignment="1">
      <alignment/>
    </xf>
    <xf numFmtId="0" fontId="0" fillId="0" borderId="0" xfId="58" applyFont="1">
      <alignment/>
      <protection/>
    </xf>
    <xf numFmtId="9" fontId="0" fillId="0" borderId="0" xfId="56" applyFont="1" applyFill="1" applyAlignment="1">
      <alignment/>
    </xf>
    <xf numFmtId="0" fontId="0" fillId="0" borderId="0" xfId="58" applyFont="1" applyFill="1" applyBorder="1" applyAlignment="1">
      <alignment horizontal="left"/>
      <protection/>
    </xf>
    <xf numFmtId="0" fontId="0" fillId="0" borderId="0" xfId="58" applyFont="1" applyFill="1" applyBorder="1">
      <alignment/>
      <protection/>
    </xf>
    <xf numFmtId="0" fontId="0" fillId="0" borderId="0" xfId="58" applyFont="1" applyFill="1">
      <alignment/>
      <protection/>
    </xf>
    <xf numFmtId="3" fontId="0" fillId="0" borderId="0" xfId="58" applyNumberFormat="1" applyFont="1" applyFill="1" applyBorder="1" applyAlignment="1" applyProtection="1">
      <alignment/>
      <protection locked="0"/>
    </xf>
    <xf numFmtId="165" fontId="1" fillId="0" borderId="0" xfId="49" applyNumberFormat="1" applyFont="1" applyFill="1" applyAlignment="1">
      <alignment horizontal="left"/>
    </xf>
    <xf numFmtId="165" fontId="0" fillId="0" borderId="0" xfId="50" applyNumberFormat="1" applyFont="1" applyFill="1" applyAlignment="1">
      <alignment/>
    </xf>
    <xf numFmtId="0" fontId="0" fillId="0" borderId="0" xfId="53" applyFont="1" applyFill="1" applyBorder="1">
      <alignment/>
      <protection/>
    </xf>
    <xf numFmtId="0" fontId="0" fillId="0" borderId="0" xfId="58" applyFont="1" applyBorder="1">
      <alignment/>
      <protection/>
    </xf>
    <xf numFmtId="198" fontId="0" fillId="0" borderId="0" xfId="49" applyNumberFormat="1" applyFont="1" applyFill="1" applyAlignment="1">
      <alignment/>
    </xf>
    <xf numFmtId="198" fontId="1" fillId="0" borderId="0" xfId="49" applyNumberFormat="1" applyFont="1" applyFill="1" applyAlignment="1">
      <alignment/>
    </xf>
    <xf numFmtId="1" fontId="0" fillId="0" borderId="0" xfId="49" applyNumberFormat="1" applyFont="1" applyFill="1" applyAlignment="1">
      <alignment/>
    </xf>
    <xf numFmtId="1" fontId="0" fillId="0" borderId="0" xfId="58" applyNumberFormat="1" applyFill="1">
      <alignment/>
      <protection/>
    </xf>
    <xf numFmtId="3" fontId="0" fillId="0" borderId="0" xfId="49" applyNumberFormat="1" applyFont="1" applyFill="1" applyAlignment="1">
      <alignment/>
    </xf>
    <xf numFmtId="3" fontId="0" fillId="0" borderId="0" xfId="58" applyNumberFormat="1" applyFill="1">
      <alignment/>
      <protection/>
    </xf>
    <xf numFmtId="166" fontId="0" fillId="0" borderId="0" xfId="48" applyNumberFormat="1" applyFont="1" applyFill="1" applyAlignment="1">
      <alignment/>
    </xf>
    <xf numFmtId="0" fontId="0" fillId="0" borderId="0" xfId="0" applyFill="1" applyAlignment="1">
      <alignment/>
    </xf>
    <xf numFmtId="165" fontId="0" fillId="0" borderId="0" xfId="48" applyNumberFormat="1" applyFont="1" applyFill="1" applyAlignment="1">
      <alignment/>
    </xf>
    <xf numFmtId="166" fontId="1" fillId="14" borderId="0" xfId="48" applyNumberFormat="1" applyFont="1" applyFill="1" applyAlignment="1">
      <alignment/>
    </xf>
    <xf numFmtId="166" fontId="0" fillId="34" borderId="0" xfId="48" applyNumberFormat="1" applyFont="1" applyFill="1" applyAlignment="1">
      <alignment/>
    </xf>
    <xf numFmtId="0" fontId="0" fillId="34" borderId="0" xfId="0" applyFill="1" applyAlignment="1">
      <alignment/>
    </xf>
    <xf numFmtId="165" fontId="0" fillId="34" borderId="0" xfId="48" applyNumberFormat="1" applyFont="1" applyFill="1" applyAlignment="1">
      <alignment/>
    </xf>
    <xf numFmtId="165" fontId="0" fillId="34" borderId="0" xfId="48" applyNumberFormat="1" applyFont="1" applyFill="1" applyBorder="1" applyAlignment="1">
      <alignment/>
    </xf>
    <xf numFmtId="0" fontId="8" fillId="0" borderId="0" xfId="39" applyFont="1" applyFill="1" applyAlignment="1">
      <alignment/>
    </xf>
    <xf numFmtId="165" fontId="1" fillId="19" borderId="0" xfId="48" applyNumberFormat="1" applyFont="1" applyFill="1" applyAlignment="1">
      <alignment/>
    </xf>
    <xf numFmtId="166" fontId="1" fillId="19" borderId="0" xfId="48" applyNumberFormat="1" applyFont="1" applyFill="1" applyAlignment="1">
      <alignment/>
    </xf>
    <xf numFmtId="166" fontId="1" fillId="19" borderId="0" xfId="48" applyNumberFormat="1" applyFont="1" applyFill="1" applyBorder="1" applyAlignment="1">
      <alignment/>
    </xf>
    <xf numFmtId="0" fontId="1" fillId="19" borderId="0" xfId="39" applyFont="1" applyFill="1" applyBorder="1" applyAlignment="1">
      <alignment/>
    </xf>
    <xf numFmtId="166" fontId="0" fillId="19" borderId="0" xfId="48" applyNumberFormat="1" applyFont="1" applyFill="1" applyAlignment="1">
      <alignment/>
    </xf>
    <xf numFmtId="0" fontId="12" fillId="19" borderId="0" xfId="58" applyFont="1" applyFill="1" applyAlignment="1">
      <alignment/>
      <protection/>
    </xf>
    <xf numFmtId="0" fontId="8" fillId="19" borderId="0" xfId="58" applyFont="1" applyFill="1">
      <alignment/>
      <protection/>
    </xf>
    <xf numFmtId="0" fontId="0" fillId="19" borderId="0" xfId="58" applyFill="1">
      <alignment/>
      <protection/>
    </xf>
    <xf numFmtId="0" fontId="1" fillId="19" borderId="0" xfId="58" applyFont="1" applyFill="1" applyAlignment="1">
      <alignment horizontal="left"/>
      <protection/>
    </xf>
    <xf numFmtId="0" fontId="1" fillId="19" borderId="0" xfId="58" applyFont="1" applyFill="1" applyBorder="1" applyAlignment="1">
      <alignment horizontal="left"/>
      <protection/>
    </xf>
    <xf numFmtId="165" fontId="1" fillId="19" borderId="0" xfId="58" applyNumberFormat="1" applyFont="1" applyFill="1" applyAlignment="1">
      <alignment horizontal="left"/>
      <protection/>
    </xf>
    <xf numFmtId="0" fontId="7" fillId="19" borderId="0" xfId="58" applyFont="1" applyFill="1">
      <alignment/>
      <protection/>
    </xf>
    <xf numFmtId="0" fontId="1" fillId="19" borderId="0" xfId="58" applyFont="1" applyFill="1" applyAlignment="1">
      <alignment horizontal="center"/>
      <protection/>
    </xf>
    <xf numFmtId="0" fontId="0" fillId="19" borderId="0" xfId="58" applyFill="1" applyAlignment="1">
      <alignment horizontal="center"/>
      <protection/>
    </xf>
    <xf numFmtId="0" fontId="0" fillId="19" borderId="0" xfId="58" applyFont="1" applyFill="1" applyAlignment="1">
      <alignment horizontal="center"/>
      <protection/>
    </xf>
    <xf numFmtId="0" fontId="1" fillId="19" borderId="0" xfId="58" applyFont="1" applyFill="1">
      <alignment/>
      <protection/>
    </xf>
    <xf numFmtId="0" fontId="12" fillId="8" borderId="0" xfId="58" applyFont="1" applyFill="1" applyAlignment="1">
      <alignment/>
      <protection/>
    </xf>
    <xf numFmtId="0" fontId="8" fillId="8" borderId="0" xfId="58" applyFont="1" applyFill="1">
      <alignment/>
      <protection/>
    </xf>
    <xf numFmtId="0" fontId="0" fillId="8" borderId="0" xfId="58" applyFill="1">
      <alignment/>
      <protection/>
    </xf>
    <xf numFmtId="0" fontId="1" fillId="8" borderId="0" xfId="58" applyFont="1" applyFill="1" applyAlignment="1">
      <alignment horizontal="left"/>
      <protection/>
    </xf>
    <xf numFmtId="0" fontId="1" fillId="8" borderId="0" xfId="58" applyFont="1" applyFill="1" applyBorder="1" applyAlignment="1">
      <alignment horizontal="left"/>
      <protection/>
    </xf>
    <xf numFmtId="0" fontId="7" fillId="8" borderId="0" xfId="58" applyFont="1" applyFill="1">
      <alignment/>
      <protection/>
    </xf>
    <xf numFmtId="0" fontId="1" fillId="8" borderId="0" xfId="58" applyFont="1" applyFill="1" applyAlignment="1">
      <alignment horizontal="center"/>
      <protection/>
    </xf>
    <xf numFmtId="0" fontId="1" fillId="8" borderId="0" xfId="58" applyFont="1" applyFill="1">
      <alignment/>
      <protection/>
    </xf>
    <xf numFmtId="198" fontId="0" fillId="0" borderId="0" xfId="48" applyNumberFormat="1" applyFont="1" applyAlignment="1">
      <alignment/>
    </xf>
    <xf numFmtId="198" fontId="0" fillId="0" borderId="0" xfId="48" applyNumberFormat="1" applyFont="1" applyFill="1" applyAlignment="1">
      <alignment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Komma 2 2" xfId="50"/>
    <cellStyle name="Hyperlink" xfId="51"/>
    <cellStyle name="Neutral" xfId="52"/>
    <cellStyle name="Normale_cpa_2002_en" xfId="53"/>
    <cellStyle name="Notiz" xfId="54"/>
    <cellStyle name="Percent" xfId="55"/>
    <cellStyle name="Prozent 2" xfId="56"/>
    <cellStyle name="Schlecht" xfId="57"/>
    <cellStyle name="Standard 2" xfId="58"/>
    <cellStyle name="Standard 2 2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Iceland'!#REF!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'Summary Iceland'!#REF!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Iceland'!#REF!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'Summary Iceland'!#REF!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Iceland'!#REF!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'Summary Iceland'!#REF!</c:f>
              <c:numCache>
                <c:ptCount val="1"/>
                <c:pt idx="0">
                  <c:v>1</c:v>
                </c:pt>
              </c:numCache>
            </c:numRef>
          </c:val>
        </c:ser>
        <c:axId val="24582238"/>
        <c:axId val="19913551"/>
      </c:bar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223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Iceland'!#REF!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'Summary Iceland'!#REF!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Iceland'!#REF!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'Summary Iceland'!#REF!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Iceland'!#REF!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'Summary Iceland'!#REF!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Iceland'!#REF!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'Summary Iceland'!#REF!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5004232"/>
        <c:axId val="2384905"/>
      </c:bar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23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1464146"/>
        <c:axId val="58959587"/>
      </c:bar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6414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60874236"/>
        <c:axId val="10997213"/>
      </c:bar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7213"/>
        <c:crosses val="autoZero"/>
        <c:auto val="1"/>
        <c:lblOffset val="100"/>
        <c:tickLblSkip val="1"/>
        <c:noMultiLvlLbl val="0"/>
      </c:catAx>
      <c:valAx>
        <c:axId val="10997213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7423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104775</xdr:rowOff>
    </xdr:from>
    <xdr:to>
      <xdr:col>13</xdr:col>
      <xdr:colOff>847725</xdr:colOff>
      <xdr:row>7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4775"/>
          <a:ext cx="2400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0</xdr:colOff>
      <xdr:row>14</xdr:row>
      <xdr:rowOff>0</xdr:rowOff>
    </xdr:from>
    <xdr:to>
      <xdr:col>130</xdr:col>
      <xdr:colOff>0</xdr:colOff>
      <xdr:row>32</xdr:row>
      <xdr:rowOff>0</xdr:rowOff>
    </xdr:to>
    <xdr:graphicFrame>
      <xdr:nvGraphicFramePr>
        <xdr:cNvPr id="1" name="Diagramm 4"/>
        <xdr:cNvGraphicFramePr/>
      </xdr:nvGraphicFramePr>
      <xdr:xfrm>
        <a:off x="101469825" y="2447925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130</xdr:col>
      <xdr:colOff>0</xdr:colOff>
      <xdr:row>9</xdr:row>
      <xdr:rowOff>0</xdr:rowOff>
    </xdr:from>
    <xdr:to>
      <xdr:col>130</xdr:col>
      <xdr:colOff>0</xdr:colOff>
      <xdr:row>12</xdr:row>
      <xdr:rowOff>19050</xdr:rowOff>
    </xdr:to>
    <xdr:graphicFrame>
      <xdr:nvGraphicFramePr>
        <xdr:cNvPr id="2" name="Diagramm 6"/>
        <xdr:cNvGraphicFramePr/>
      </xdr:nvGraphicFramePr>
      <xdr:xfrm>
        <a:off x="101469825" y="1638300"/>
        <a:ext cx="0" cy="50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0</xdr:colOff>
      <xdr:row>14</xdr:row>
      <xdr:rowOff>0</xdr:rowOff>
    </xdr:from>
    <xdr:to>
      <xdr:col>130</xdr:col>
      <xdr:colOff>0</xdr:colOff>
      <xdr:row>32</xdr:row>
      <xdr:rowOff>0</xdr:rowOff>
    </xdr:to>
    <xdr:graphicFrame>
      <xdr:nvGraphicFramePr>
        <xdr:cNvPr id="1" name="Diagramm 4"/>
        <xdr:cNvGraphicFramePr/>
      </xdr:nvGraphicFramePr>
      <xdr:xfrm>
        <a:off x="101469825" y="2447925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130</xdr:col>
      <xdr:colOff>0</xdr:colOff>
      <xdr:row>9</xdr:row>
      <xdr:rowOff>0</xdr:rowOff>
    </xdr:from>
    <xdr:to>
      <xdr:col>130</xdr:col>
      <xdr:colOff>0</xdr:colOff>
      <xdr:row>12</xdr:row>
      <xdr:rowOff>19050</xdr:rowOff>
    </xdr:to>
    <xdr:graphicFrame>
      <xdr:nvGraphicFramePr>
        <xdr:cNvPr id="2" name="Diagramm 6"/>
        <xdr:cNvGraphicFramePr/>
      </xdr:nvGraphicFramePr>
      <xdr:xfrm>
        <a:off x="101469825" y="1638300"/>
        <a:ext cx="0" cy="50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klu.ac.at/socec/inhalt/1088.htm" TargetMode="External" /><Relationship Id="rId2" Type="http://schemas.openxmlformats.org/officeDocument/2006/relationships/hyperlink" Target="mailto:fridolin.krausmann@aau.a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C41"/>
  <sheetViews>
    <sheetView showGridLines="0" tabSelected="1" zoomScalePageLayoutView="0" workbookViewId="0" topLeftCell="A1">
      <pane xSplit="14" ySplit="59" topLeftCell="R102" activePane="bottomRight" state="frozen"/>
      <selection pane="topLeft" activeCell="A1" sqref="A1"/>
      <selection pane="topRight" activeCell="O1" sqref="O1"/>
      <selection pane="bottomLeft" activeCell="A48" sqref="A48"/>
      <selection pane="bottomRight" activeCell="T18" sqref="T18"/>
    </sheetView>
  </sheetViews>
  <sheetFormatPr defaultColWidth="11.421875" defaultRowHeight="12.75"/>
  <cols>
    <col min="1" max="1" width="3.8515625" style="0" customWidth="1"/>
    <col min="2" max="2" width="9.421875" style="0" customWidth="1"/>
    <col min="12" max="12" width="13.00390625" style="0" customWidth="1"/>
    <col min="14" max="14" width="37.421875" style="0" customWidth="1"/>
  </cols>
  <sheetData>
    <row r="11" ht="23.25">
      <c r="C11" s="2" t="s">
        <v>237</v>
      </c>
    </row>
    <row r="12" ht="12.75">
      <c r="C12" s="1" t="s">
        <v>18</v>
      </c>
    </row>
    <row r="13" ht="12.75">
      <c r="C13" s="1"/>
    </row>
    <row r="14" ht="12.75">
      <c r="C14" s="1"/>
    </row>
    <row r="15" spans="2:3" ht="12.75">
      <c r="B15" s="1" t="s">
        <v>0</v>
      </c>
      <c r="C15" s="3" t="s">
        <v>14</v>
      </c>
    </row>
    <row r="17" spans="2:3" ht="12.75">
      <c r="B17" s="1" t="s">
        <v>5</v>
      </c>
      <c r="C17" s="7" t="s">
        <v>229</v>
      </c>
    </row>
    <row r="18" spans="2:3" ht="12.75">
      <c r="B18" s="1"/>
      <c r="C18" s="7" t="s">
        <v>230</v>
      </c>
    </row>
    <row r="19" spans="2:3" ht="12.75">
      <c r="B19" s="1"/>
      <c r="C19" s="7" t="s">
        <v>231</v>
      </c>
    </row>
    <row r="20" ht="12.75">
      <c r="C20" s="7" t="s">
        <v>232</v>
      </c>
    </row>
    <row r="21" ht="12.75">
      <c r="C21" s="7" t="s">
        <v>233</v>
      </c>
    </row>
    <row r="22" ht="12.75">
      <c r="C22" s="7" t="s">
        <v>234</v>
      </c>
    </row>
    <row r="23" ht="12.75">
      <c r="C23" s="7" t="s">
        <v>235</v>
      </c>
    </row>
    <row r="24" ht="12.75">
      <c r="C24" s="7" t="s">
        <v>236</v>
      </c>
    </row>
    <row r="25" ht="12.75">
      <c r="C25" s="8" t="s">
        <v>12</v>
      </c>
    </row>
    <row r="26" ht="12.75">
      <c r="C26" s="8"/>
    </row>
    <row r="27" spans="2:3" ht="12.75">
      <c r="B27" s="1" t="s">
        <v>2</v>
      </c>
      <c r="C27" t="s">
        <v>34</v>
      </c>
    </row>
    <row r="28" ht="12.75">
      <c r="C28" s="3" t="s">
        <v>35</v>
      </c>
    </row>
    <row r="29" ht="12.75">
      <c r="C29" s="3" t="s">
        <v>33</v>
      </c>
    </row>
    <row r="30" ht="12.75">
      <c r="C30" s="4" t="s">
        <v>36</v>
      </c>
    </row>
    <row r="32" spans="2:3" ht="12.75">
      <c r="B32" s="1" t="s">
        <v>6</v>
      </c>
      <c r="C32" s="23" t="s">
        <v>31</v>
      </c>
    </row>
    <row r="33" spans="2:3" ht="12.75">
      <c r="B33" s="1"/>
      <c r="C33" s="4" t="s">
        <v>32</v>
      </c>
    </row>
    <row r="34" ht="12.75">
      <c r="C34" t="s">
        <v>7</v>
      </c>
    </row>
    <row r="35" ht="12.75">
      <c r="C35" t="s">
        <v>8</v>
      </c>
    </row>
    <row r="36" ht="12.75">
      <c r="C36" t="s">
        <v>13</v>
      </c>
    </row>
    <row r="37" ht="12.75">
      <c r="C37" t="s">
        <v>9</v>
      </c>
    </row>
    <row r="38" ht="12.75">
      <c r="C38" t="s">
        <v>10</v>
      </c>
    </row>
    <row r="39" ht="12.75">
      <c r="C39" t="s">
        <v>4</v>
      </c>
    </row>
    <row r="41" spans="2:3" ht="12.75">
      <c r="B41" s="1" t="s">
        <v>1</v>
      </c>
      <c r="C41" s="4" t="s">
        <v>3</v>
      </c>
    </row>
  </sheetData>
  <sheetProtection/>
  <hyperlinks>
    <hyperlink ref="C41" r:id="rId1" display="http://www.uni-klu.ac.at/socec/inhalt/1088.htm"/>
    <hyperlink ref="C17" location="'Summary Iceland'!A1" display="Iceland MFA Summary"/>
    <hyperlink ref="C33" r:id="rId2" display="fridolin.krausmann@aau.at"/>
    <hyperlink ref="C25" location="'Technical notes'!A1" display="Technical notes"/>
    <hyperlink ref="C18" location="'Iceland DE'!A1" display="Iceland Domestic Extraction"/>
    <hyperlink ref="C19" location="'Iceland Imp'!A1" display="Iceland Imports"/>
    <hyperlink ref="C20" location="'Iceland Exp'!A1" display="Iceland Exports"/>
    <hyperlink ref="C21" location="'Summary Trinidad Tobago'!A1" display="Trinidad and Tobago MFA Summary"/>
    <hyperlink ref="C22:C24" location="'Summary Trinidad Tobago'!A1" display="Trinidad and Tobago MFA Summary"/>
    <hyperlink ref="C22" location="'TT DE'!A1" display="Trinidad and Tobago Domestic Extraction"/>
    <hyperlink ref="C23" location="'TT Imp'!A1" display="Trinidad and Tobago Imports"/>
    <hyperlink ref="C24" location="'TT Exp'!A1" display="Trinidad and Tobago Exports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5" ySplit="46" topLeftCell="P47" activePane="bottomRight" state="frozen"/>
      <selection pane="topLeft" activeCell="A1" sqref="A1"/>
      <selection pane="topRight" activeCell="P1" sqref="P1"/>
      <selection pane="bottomLeft" activeCell="A47" sqref="A47"/>
      <selection pane="bottomRight" activeCell="A1" sqref="A1"/>
    </sheetView>
  </sheetViews>
  <sheetFormatPr defaultColWidth="11.421875" defaultRowHeight="12.75"/>
  <cols>
    <col min="1" max="1" width="15.421875" style="10" customWidth="1"/>
    <col min="2" max="16384" width="11.421875" style="10" customWidth="1"/>
  </cols>
  <sheetData>
    <row r="1" ht="11.25" customHeight="1"/>
    <row r="2" ht="12.75"/>
    <row r="3" ht="12.75"/>
    <row r="4" ht="12.75"/>
    <row r="5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PDF" dvAspect="DVASPECT_ICON" shapeId="9018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F57"/>
  <sheetViews>
    <sheetView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3.8515625" style="12" customWidth="1"/>
    <col min="2" max="3" width="14.00390625" style="11" bestFit="1" customWidth="1"/>
    <col min="4" max="4" width="13.00390625" style="11" bestFit="1" customWidth="1"/>
    <col min="5" max="6" width="14.00390625" style="11" bestFit="1" customWidth="1"/>
    <col min="8" max="8" width="11.421875" style="6" customWidth="1"/>
    <col min="9" max="9" width="12.57421875" style="6" customWidth="1"/>
    <col min="10" max="10" width="12.421875" style="6" customWidth="1"/>
    <col min="11" max="11" width="11.421875" style="6" customWidth="1"/>
    <col min="15" max="15" width="11.421875" style="13" customWidth="1"/>
    <col min="16" max="16" width="12.00390625" style="13" bestFit="1" customWidth="1"/>
    <col min="22" max="23" width="13.421875" style="0" bestFit="1" customWidth="1"/>
    <col min="24" max="24" width="13.140625" style="0" bestFit="1" customWidth="1"/>
    <col min="25" max="26" width="14.8515625" style="0" bestFit="1" customWidth="1"/>
    <col min="27" max="27" width="13.421875" style="0" bestFit="1" customWidth="1"/>
    <col min="30" max="30" width="16.00390625" style="0" bestFit="1" customWidth="1"/>
  </cols>
  <sheetData>
    <row r="1" spans="1:16" s="5" customFormat="1" ht="18">
      <c r="A1" s="75" t="s">
        <v>225</v>
      </c>
      <c r="B1" s="11"/>
      <c r="C1" s="11"/>
      <c r="D1" s="11"/>
      <c r="E1" s="11"/>
      <c r="F1" s="11"/>
      <c r="H1" s="6"/>
      <c r="I1" s="6"/>
      <c r="J1" s="6"/>
      <c r="K1" s="6"/>
      <c r="O1" s="14"/>
      <c r="P1" s="14"/>
    </row>
    <row r="2" spans="1:16" s="5" customFormat="1" ht="15.75">
      <c r="A2" s="9" t="s">
        <v>223</v>
      </c>
      <c r="B2" s="11"/>
      <c r="C2" s="11"/>
      <c r="D2" s="11"/>
      <c r="E2" s="11"/>
      <c r="F2" s="11"/>
      <c r="H2" s="6"/>
      <c r="I2" s="6"/>
      <c r="J2" s="6"/>
      <c r="K2" s="6"/>
      <c r="O2" s="14"/>
      <c r="P2" s="14"/>
    </row>
    <row r="3" spans="1:16" s="5" customFormat="1" ht="15.75">
      <c r="A3" s="9" t="s">
        <v>224</v>
      </c>
      <c r="B3" s="11"/>
      <c r="C3" s="11"/>
      <c r="D3" s="11"/>
      <c r="E3" s="11"/>
      <c r="F3" s="11"/>
      <c r="H3" s="6"/>
      <c r="I3" s="6"/>
      <c r="J3" s="6"/>
      <c r="K3" s="6"/>
      <c r="O3" s="13"/>
      <c r="P3" s="13"/>
    </row>
    <row r="4" spans="1:16" s="5" customFormat="1" ht="15.75">
      <c r="A4" s="9" t="s">
        <v>19</v>
      </c>
      <c r="B4" s="11"/>
      <c r="C4" s="11"/>
      <c r="D4" s="11"/>
      <c r="E4" s="11"/>
      <c r="F4" s="11"/>
      <c r="H4" s="6"/>
      <c r="I4" s="6"/>
      <c r="J4" s="6"/>
      <c r="K4" s="6"/>
      <c r="O4" s="13"/>
      <c r="P4" s="13"/>
    </row>
    <row r="5" spans="1:16" s="5" customFormat="1" ht="12.75">
      <c r="A5" s="25" t="s">
        <v>28</v>
      </c>
      <c r="B5" s="11"/>
      <c r="C5" s="11"/>
      <c r="D5" s="11"/>
      <c r="E5" s="11"/>
      <c r="F5" s="11"/>
      <c r="H5" s="6"/>
      <c r="I5" s="6"/>
      <c r="J5" s="6"/>
      <c r="K5" s="6"/>
      <c r="O5" s="13"/>
      <c r="P5" s="13"/>
    </row>
    <row r="6" spans="7:136" ht="12.75">
      <c r="G6" s="6"/>
      <c r="N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EF6" s="6"/>
    </row>
    <row r="7" spans="2:136" ht="12.75">
      <c r="B7" s="19" t="s">
        <v>27</v>
      </c>
      <c r="C7" s="19"/>
      <c r="D7" s="19"/>
      <c r="E7" s="19"/>
      <c r="F7" s="19"/>
      <c r="G7" s="6"/>
      <c r="H7" s="18" t="s">
        <v>23</v>
      </c>
      <c r="I7" s="18"/>
      <c r="J7" s="18"/>
      <c r="K7" s="18"/>
      <c r="L7" s="18"/>
      <c r="M7" s="18"/>
      <c r="N7" s="6"/>
      <c r="O7" s="21" t="s">
        <v>24</v>
      </c>
      <c r="P7" s="21"/>
      <c r="Q7" s="18"/>
      <c r="R7" s="18"/>
      <c r="S7" s="18"/>
      <c r="T7" s="22"/>
      <c r="U7" s="6"/>
      <c r="V7" s="21" t="s">
        <v>30</v>
      </c>
      <c r="W7" s="21"/>
      <c r="X7" s="18"/>
      <c r="Y7" s="18"/>
      <c r="Z7" s="18"/>
      <c r="AA7" s="22"/>
      <c r="AB7" s="6"/>
      <c r="AC7" s="70"/>
      <c r="AD7" s="70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EF7" s="6"/>
    </row>
    <row r="8" spans="2:136" ht="12.75">
      <c r="B8" s="19" t="s">
        <v>29</v>
      </c>
      <c r="C8" s="19" t="s">
        <v>29</v>
      </c>
      <c r="D8" s="19" t="s">
        <v>29</v>
      </c>
      <c r="E8" s="19" t="s">
        <v>29</v>
      </c>
      <c r="F8" s="19" t="s">
        <v>29</v>
      </c>
      <c r="G8" s="6"/>
      <c r="H8" s="19" t="s">
        <v>29</v>
      </c>
      <c r="I8" s="19" t="s">
        <v>29</v>
      </c>
      <c r="J8" s="19" t="s">
        <v>29</v>
      </c>
      <c r="K8" s="19" t="s">
        <v>29</v>
      </c>
      <c r="L8" s="19" t="s">
        <v>29</v>
      </c>
      <c r="M8" s="19" t="s">
        <v>29</v>
      </c>
      <c r="N8" s="6"/>
      <c r="O8" s="19" t="s">
        <v>29</v>
      </c>
      <c r="P8" s="19" t="s">
        <v>29</v>
      </c>
      <c r="Q8" s="19" t="s">
        <v>29</v>
      </c>
      <c r="R8" s="19" t="s">
        <v>29</v>
      </c>
      <c r="S8" s="19" t="s">
        <v>29</v>
      </c>
      <c r="T8" s="19" t="s">
        <v>29</v>
      </c>
      <c r="U8" s="6"/>
      <c r="V8" s="19" t="s">
        <v>29</v>
      </c>
      <c r="W8" s="19" t="s">
        <v>29</v>
      </c>
      <c r="X8" s="19" t="s">
        <v>29</v>
      </c>
      <c r="Y8" s="19" t="s">
        <v>29</v>
      </c>
      <c r="Z8" s="19" t="s">
        <v>29</v>
      </c>
      <c r="AA8" s="19" t="s">
        <v>29</v>
      </c>
      <c r="AB8" s="6"/>
      <c r="AC8" s="70" t="s">
        <v>222</v>
      </c>
      <c r="AD8" s="70" t="s">
        <v>228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EF8" s="6"/>
    </row>
    <row r="9" spans="1:136" ht="12.75">
      <c r="A9" s="15" t="s">
        <v>15</v>
      </c>
      <c r="B9" s="19" t="s">
        <v>11</v>
      </c>
      <c r="C9" s="19" t="s">
        <v>16</v>
      </c>
      <c r="D9" s="19" t="s">
        <v>21</v>
      </c>
      <c r="E9" s="19" t="s">
        <v>22</v>
      </c>
      <c r="F9" s="19" t="s">
        <v>26</v>
      </c>
      <c r="G9" s="6"/>
      <c r="H9" s="19" t="s">
        <v>11</v>
      </c>
      <c r="I9" s="19" t="s">
        <v>16</v>
      </c>
      <c r="J9" s="19" t="s">
        <v>227</v>
      </c>
      <c r="K9" s="19" t="s">
        <v>22</v>
      </c>
      <c r="L9" s="20" t="s">
        <v>25</v>
      </c>
      <c r="M9" s="20" t="s">
        <v>23</v>
      </c>
      <c r="N9" s="6"/>
      <c r="O9" s="19" t="s">
        <v>11</v>
      </c>
      <c r="P9" s="19" t="s">
        <v>16</v>
      </c>
      <c r="Q9" s="19" t="s">
        <v>227</v>
      </c>
      <c r="R9" s="19" t="s">
        <v>22</v>
      </c>
      <c r="S9" s="20" t="s">
        <v>25</v>
      </c>
      <c r="T9" s="18" t="s">
        <v>24</v>
      </c>
      <c r="U9" s="6"/>
      <c r="V9" s="19" t="s">
        <v>11</v>
      </c>
      <c r="W9" s="19" t="s">
        <v>16</v>
      </c>
      <c r="X9" s="19" t="s">
        <v>227</v>
      </c>
      <c r="Y9" s="19" t="s">
        <v>22</v>
      </c>
      <c r="Z9" s="20" t="s">
        <v>25</v>
      </c>
      <c r="AA9" s="18" t="s">
        <v>20</v>
      </c>
      <c r="AB9" s="6"/>
      <c r="AC9" s="70" t="s">
        <v>17</v>
      </c>
      <c r="AD9" s="70" t="s">
        <v>221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EF9" s="6"/>
    </row>
    <row r="10" spans="1:30" ht="12.75">
      <c r="A10" s="15">
        <v>1961</v>
      </c>
      <c r="B10" s="16">
        <v>1632.5076176470589</v>
      </c>
      <c r="C10" s="16">
        <v>0</v>
      </c>
      <c r="D10" s="16">
        <v>0</v>
      </c>
      <c r="E10" s="16">
        <v>378</v>
      </c>
      <c r="F10" s="11">
        <f aca="true" t="shared" si="0" ref="F10:F55">SUM(B10:E10)</f>
        <v>2010.5076176470589</v>
      </c>
      <c r="G10" s="16"/>
      <c r="H10" s="71"/>
      <c r="I10" s="71"/>
      <c r="J10" s="71"/>
      <c r="K10" s="71"/>
      <c r="L10" s="72"/>
      <c r="M10" s="73"/>
      <c r="N10" s="69"/>
      <c r="O10" s="74"/>
      <c r="P10" s="24"/>
      <c r="Q10" s="74"/>
      <c r="R10" s="24"/>
      <c r="S10" s="24"/>
      <c r="T10" s="73"/>
      <c r="V10" s="73"/>
      <c r="W10" s="73"/>
      <c r="X10" s="73"/>
      <c r="Y10" s="73"/>
      <c r="Z10" s="24"/>
      <c r="AA10" s="73"/>
      <c r="AC10">
        <v>179</v>
      </c>
      <c r="AD10" s="16">
        <v>1773534.306100514</v>
      </c>
    </row>
    <row r="11" spans="1:30" ht="12.75">
      <c r="A11" s="15">
        <v>1962</v>
      </c>
      <c r="B11" s="16">
        <v>1754.8492823529411</v>
      </c>
      <c r="C11" s="16">
        <v>0</v>
      </c>
      <c r="D11" s="16">
        <v>0</v>
      </c>
      <c r="E11" s="16">
        <v>504</v>
      </c>
      <c r="F11" s="11">
        <f t="shared" si="0"/>
        <v>2258.8492823529414</v>
      </c>
      <c r="G11" s="16"/>
      <c r="H11" s="16">
        <v>120.79723400000002</v>
      </c>
      <c r="I11" s="16">
        <v>391.839515</v>
      </c>
      <c r="J11" s="16">
        <v>45.60229099999999</v>
      </c>
      <c r="K11" s="11">
        <v>95.31168799999999</v>
      </c>
      <c r="L11" s="11">
        <v>13.307428000000002</v>
      </c>
      <c r="M11" s="69">
        <f>SUM(H11:L11)</f>
        <v>666.858156</v>
      </c>
      <c r="N11" s="69"/>
      <c r="O11" s="17">
        <v>374.1997</v>
      </c>
      <c r="P11" s="17">
        <v>0.11820399999999999</v>
      </c>
      <c r="Q11" s="17">
        <v>2.8800239999999997</v>
      </c>
      <c r="R11" s="17">
        <v>20.105117</v>
      </c>
      <c r="S11" s="17">
        <v>2.23998</v>
      </c>
      <c r="T11" s="69">
        <f>SUM(O11:S11)</f>
        <v>399.543025</v>
      </c>
      <c r="V11" s="16">
        <f>B11+H11-O11</f>
        <v>1501.4468163529414</v>
      </c>
      <c r="W11" s="16">
        <f>C11+I11-P11</f>
        <v>391.721311</v>
      </c>
      <c r="X11" s="16">
        <f>D11+J11-Q11</f>
        <v>42.72226699999999</v>
      </c>
      <c r="Y11" s="16">
        <f>E11+K11-R11</f>
        <v>579.206571</v>
      </c>
      <c r="Z11" s="16">
        <f>L11-S11</f>
        <v>11.067448000000002</v>
      </c>
      <c r="AA11" s="16">
        <f>F11+M11-T11</f>
        <v>2526.1644133529417</v>
      </c>
      <c r="AC11">
        <v>183</v>
      </c>
      <c r="AD11" s="16">
        <v>1920980.8537301733</v>
      </c>
    </row>
    <row r="12" spans="1:30" ht="12.75">
      <c r="A12" s="15">
        <v>1963</v>
      </c>
      <c r="B12" s="16">
        <v>1668.0573588235295</v>
      </c>
      <c r="C12" s="16">
        <v>0</v>
      </c>
      <c r="D12" s="16">
        <v>0</v>
      </c>
      <c r="E12" s="16">
        <v>769</v>
      </c>
      <c r="F12" s="11">
        <f t="shared" si="0"/>
        <v>2437.0573588235293</v>
      </c>
      <c r="G12" s="16"/>
      <c r="H12" s="16">
        <v>129.086469</v>
      </c>
      <c r="I12" s="16">
        <v>438.14755099999996</v>
      </c>
      <c r="J12" s="16">
        <v>60.602751</v>
      </c>
      <c r="K12" s="16">
        <v>95.66493299999999</v>
      </c>
      <c r="L12" s="16">
        <v>11.544781000000004</v>
      </c>
      <c r="M12" s="69">
        <f aca="true" t="shared" si="1" ref="M12:M57">SUM(H12:L12)</f>
        <v>735.0464850000001</v>
      </c>
      <c r="N12" s="16"/>
      <c r="O12" s="17">
        <v>409.7763</v>
      </c>
      <c r="P12" s="17">
        <v>0.193678</v>
      </c>
      <c r="Q12" s="17">
        <v>4.139047000000001</v>
      </c>
      <c r="R12" s="17">
        <v>11.893354</v>
      </c>
      <c r="S12" s="17">
        <v>0.5093139999999999</v>
      </c>
      <c r="T12" s="69">
        <f aca="true" t="shared" si="2" ref="T12:T57">SUM(O12:S12)</f>
        <v>426.511693</v>
      </c>
      <c r="V12" s="16">
        <f aca="true" t="shared" si="3" ref="V12:V57">B12+H12-O12</f>
        <v>1387.3675278235296</v>
      </c>
      <c r="W12" s="16">
        <f aca="true" t="shared" si="4" ref="W12:W57">C12+I12-P12</f>
        <v>437.953873</v>
      </c>
      <c r="X12" s="16">
        <f aca="true" t="shared" si="5" ref="X12:X57">D12+J12-Q12</f>
        <v>56.463704</v>
      </c>
      <c r="Y12" s="16">
        <f aca="true" t="shared" si="6" ref="Y12:Y57">E12+K12-R12</f>
        <v>852.771579</v>
      </c>
      <c r="Z12" s="16">
        <f aca="true" t="shared" si="7" ref="Z12:Z57">L12-S12</f>
        <v>11.035467000000004</v>
      </c>
      <c r="AA12" s="16">
        <f aca="true" t="shared" si="8" ref="AA12:AA57">F12+M12-T12</f>
        <v>2745.592150823529</v>
      </c>
      <c r="AC12">
        <v>186</v>
      </c>
      <c r="AD12" s="16">
        <v>2118522.6698180377</v>
      </c>
    </row>
    <row r="13" spans="1:30" ht="12.75">
      <c r="A13" s="15">
        <v>1964</v>
      </c>
      <c r="B13" s="16">
        <v>1834.527120588235</v>
      </c>
      <c r="C13" s="16">
        <v>0</v>
      </c>
      <c r="D13" s="16">
        <v>0</v>
      </c>
      <c r="E13" s="16">
        <v>796</v>
      </c>
      <c r="F13" s="11">
        <f t="shared" si="0"/>
        <v>2630.527120588235</v>
      </c>
      <c r="G13" s="16"/>
      <c r="H13" s="16">
        <v>130.130441</v>
      </c>
      <c r="I13" s="16">
        <v>436.887963</v>
      </c>
      <c r="J13" s="16">
        <v>59.501955</v>
      </c>
      <c r="K13" s="16">
        <v>103.638959</v>
      </c>
      <c r="L13" s="16">
        <v>11.539287999999996</v>
      </c>
      <c r="M13" s="69">
        <f t="shared" si="1"/>
        <v>741.6986059999999</v>
      </c>
      <c r="N13" s="16"/>
      <c r="O13" s="17">
        <v>426.2491</v>
      </c>
      <c r="P13" s="17">
        <v>0.263539</v>
      </c>
      <c r="Q13" s="17">
        <v>12.626844</v>
      </c>
      <c r="R13" s="17">
        <v>5.8E-05</v>
      </c>
      <c r="S13" s="17">
        <v>0.809545</v>
      </c>
      <c r="T13" s="69">
        <f t="shared" si="2"/>
        <v>439.949086</v>
      </c>
      <c r="V13" s="16">
        <f t="shared" si="3"/>
        <v>1538.408461588235</v>
      </c>
      <c r="W13" s="16">
        <f t="shared" si="4"/>
        <v>436.62442400000003</v>
      </c>
      <c r="X13" s="16">
        <f t="shared" si="5"/>
        <v>46.875111000000004</v>
      </c>
      <c r="Y13" s="16">
        <f t="shared" si="6"/>
        <v>899.638901</v>
      </c>
      <c r="Z13" s="16">
        <f t="shared" si="7"/>
        <v>10.729742999999996</v>
      </c>
      <c r="AA13" s="16">
        <f t="shared" si="8"/>
        <v>2932.276640588235</v>
      </c>
      <c r="AC13">
        <v>189</v>
      </c>
      <c r="AD13" s="16">
        <v>2328606.9028262175</v>
      </c>
    </row>
    <row r="14" spans="1:30" ht="12.75">
      <c r="A14" s="15">
        <v>1965</v>
      </c>
      <c r="B14" s="16">
        <v>2094.880570588235</v>
      </c>
      <c r="C14" s="16">
        <v>0</v>
      </c>
      <c r="D14" s="16">
        <v>0</v>
      </c>
      <c r="E14" s="16">
        <v>850</v>
      </c>
      <c r="F14" s="11">
        <f t="shared" si="0"/>
        <v>2944.880570588235</v>
      </c>
      <c r="G14" s="16"/>
      <c r="H14" s="16">
        <v>134.03167800000003</v>
      </c>
      <c r="I14" s="16">
        <v>491.333661</v>
      </c>
      <c r="J14" s="16">
        <v>68.085173</v>
      </c>
      <c r="K14" s="16">
        <v>106.36988000000001</v>
      </c>
      <c r="L14" s="16">
        <v>13.037690000000001</v>
      </c>
      <c r="M14" s="69">
        <f t="shared" si="1"/>
        <v>812.8580820000001</v>
      </c>
      <c r="N14" s="16"/>
      <c r="O14" s="17">
        <v>469.5628</v>
      </c>
      <c r="P14" s="17">
        <v>0.217776</v>
      </c>
      <c r="Q14" s="17">
        <v>4.459715999999999</v>
      </c>
      <c r="R14" s="17">
        <v>0.00046899999999999996</v>
      </c>
      <c r="S14" s="17">
        <v>0.8011050000000001</v>
      </c>
      <c r="T14" s="69">
        <f t="shared" si="2"/>
        <v>475.041866</v>
      </c>
      <c r="V14" s="16">
        <f t="shared" si="3"/>
        <v>1759.349448588235</v>
      </c>
      <c r="W14" s="16">
        <f t="shared" si="4"/>
        <v>491.115885</v>
      </c>
      <c r="X14" s="16">
        <f t="shared" si="5"/>
        <v>63.625457</v>
      </c>
      <c r="Y14" s="16">
        <f t="shared" si="6"/>
        <v>956.369411</v>
      </c>
      <c r="Z14" s="16">
        <f t="shared" si="7"/>
        <v>12.236585000000002</v>
      </c>
      <c r="AA14" s="16">
        <f t="shared" si="8"/>
        <v>3282.696786588235</v>
      </c>
      <c r="AC14">
        <v>192</v>
      </c>
      <c r="AD14" s="16">
        <v>2500265.5001335707</v>
      </c>
    </row>
    <row r="15" spans="1:30" ht="12.75">
      <c r="A15" s="15">
        <v>1966</v>
      </c>
      <c r="B15" s="16">
        <v>2196.419344117647</v>
      </c>
      <c r="C15" s="16">
        <v>0</v>
      </c>
      <c r="D15" s="16">
        <v>0</v>
      </c>
      <c r="E15" s="16">
        <v>912</v>
      </c>
      <c r="F15" s="11">
        <f t="shared" si="0"/>
        <v>3108.419344117647</v>
      </c>
      <c r="G15" s="16"/>
      <c r="H15" s="16">
        <v>136.145564</v>
      </c>
      <c r="I15" s="16">
        <v>513.242698</v>
      </c>
      <c r="J15" s="16">
        <v>66.10874799999999</v>
      </c>
      <c r="K15" s="16">
        <v>99.02305199999999</v>
      </c>
      <c r="L15" s="16">
        <v>14.549184000000002</v>
      </c>
      <c r="M15" s="69">
        <f t="shared" si="1"/>
        <v>829.069246</v>
      </c>
      <c r="N15" s="16"/>
      <c r="O15" s="17">
        <v>517.4235</v>
      </c>
      <c r="P15" s="17">
        <v>0.053077</v>
      </c>
      <c r="Q15" s="17">
        <v>19.836132000000006</v>
      </c>
      <c r="R15" s="17">
        <v>0.000213</v>
      </c>
      <c r="S15" s="17">
        <v>3.5265560000000007</v>
      </c>
      <c r="T15" s="69">
        <f t="shared" si="2"/>
        <v>540.8394780000001</v>
      </c>
      <c r="V15" s="16">
        <f t="shared" si="3"/>
        <v>1815.1414081176472</v>
      </c>
      <c r="W15" s="16">
        <f t="shared" si="4"/>
        <v>513.189621</v>
      </c>
      <c r="X15" s="16">
        <f t="shared" si="5"/>
        <v>46.272615999999985</v>
      </c>
      <c r="Y15" s="16">
        <f t="shared" si="6"/>
        <v>1011.022839</v>
      </c>
      <c r="Z15" s="16">
        <f t="shared" si="7"/>
        <v>11.022628000000001</v>
      </c>
      <c r="AA15" s="16">
        <f t="shared" si="8"/>
        <v>3396.649112117647</v>
      </c>
      <c r="AC15">
        <v>195</v>
      </c>
      <c r="AD15" s="16">
        <v>2718687.030950373</v>
      </c>
    </row>
    <row r="16" spans="1:30" ht="12.75">
      <c r="A16" s="15">
        <v>1967</v>
      </c>
      <c r="B16" s="16">
        <v>1841.5933323529414</v>
      </c>
      <c r="C16" s="16">
        <v>0</v>
      </c>
      <c r="D16" s="16">
        <v>0</v>
      </c>
      <c r="E16" s="16">
        <v>1334.9</v>
      </c>
      <c r="F16" s="11">
        <f t="shared" si="0"/>
        <v>3176.4933323529413</v>
      </c>
      <c r="G16" s="16"/>
      <c r="H16" s="16">
        <v>154.463516</v>
      </c>
      <c r="I16" s="16">
        <v>508.461506</v>
      </c>
      <c r="J16" s="16">
        <v>76.033345</v>
      </c>
      <c r="K16" s="16">
        <v>108.98871900000002</v>
      </c>
      <c r="L16" s="16">
        <v>13.397367</v>
      </c>
      <c r="M16" s="69">
        <f t="shared" si="1"/>
        <v>861.344453</v>
      </c>
      <c r="N16" s="16"/>
      <c r="O16" s="17">
        <v>401.7019</v>
      </c>
      <c r="P16" s="17">
        <v>0.057522</v>
      </c>
      <c r="Q16" s="17">
        <v>7.502762000000001</v>
      </c>
      <c r="R16" s="17">
        <v>3.3E-05</v>
      </c>
      <c r="S16" s="17">
        <v>0.5813280000000001</v>
      </c>
      <c r="T16" s="69">
        <f t="shared" si="2"/>
        <v>409.843545</v>
      </c>
      <c r="V16" s="16">
        <f t="shared" si="3"/>
        <v>1594.3549483529414</v>
      </c>
      <c r="W16" s="16">
        <f t="shared" si="4"/>
        <v>508.403984</v>
      </c>
      <c r="X16" s="16">
        <f t="shared" si="5"/>
        <v>68.530583</v>
      </c>
      <c r="Y16" s="16">
        <f t="shared" si="6"/>
        <v>1443.888686</v>
      </c>
      <c r="Z16" s="16">
        <f t="shared" si="7"/>
        <v>12.816039</v>
      </c>
      <c r="AA16" s="16">
        <f t="shared" si="8"/>
        <v>3627.9942403529412</v>
      </c>
      <c r="AC16">
        <v>197</v>
      </c>
      <c r="AD16" s="16">
        <v>2684234.147039922</v>
      </c>
    </row>
    <row r="17" spans="1:30" ht="12.75">
      <c r="A17" s="15">
        <v>1968</v>
      </c>
      <c r="B17" s="16">
        <v>1518.5800294117648</v>
      </c>
      <c r="C17" s="16">
        <v>0</v>
      </c>
      <c r="D17" s="16">
        <v>0</v>
      </c>
      <c r="E17" s="16">
        <v>1423.736</v>
      </c>
      <c r="F17" s="11">
        <f t="shared" si="0"/>
        <v>2942.316029411765</v>
      </c>
      <c r="G17" s="16"/>
      <c r="H17" s="16">
        <v>146.485394</v>
      </c>
      <c r="I17" s="16">
        <v>561.30688</v>
      </c>
      <c r="J17" s="16">
        <v>71.696006</v>
      </c>
      <c r="K17" s="16">
        <v>152.61270499999998</v>
      </c>
      <c r="L17" s="16">
        <v>11.597315</v>
      </c>
      <c r="M17" s="69">
        <f t="shared" si="1"/>
        <v>943.6983</v>
      </c>
      <c r="N17" s="16"/>
      <c r="O17" s="17">
        <v>304.1469</v>
      </c>
      <c r="P17" s="17">
        <v>0.052425</v>
      </c>
      <c r="Q17" s="17">
        <v>8.290921</v>
      </c>
      <c r="R17" s="17">
        <v>2.1382890000000003</v>
      </c>
      <c r="S17" s="17">
        <v>0.8881789999999998</v>
      </c>
      <c r="T17" s="69">
        <f t="shared" si="2"/>
        <v>315.51671400000004</v>
      </c>
      <c r="V17" s="16">
        <f t="shared" si="3"/>
        <v>1360.918523411765</v>
      </c>
      <c r="W17" s="16">
        <f t="shared" si="4"/>
        <v>561.254455</v>
      </c>
      <c r="X17" s="16">
        <f t="shared" si="5"/>
        <v>63.405085</v>
      </c>
      <c r="Y17" s="16">
        <f t="shared" si="6"/>
        <v>1574.2104160000001</v>
      </c>
      <c r="Z17" s="16">
        <f t="shared" si="7"/>
        <v>10.709136</v>
      </c>
      <c r="AA17" s="16">
        <f t="shared" si="8"/>
        <v>3570.4976154117653</v>
      </c>
      <c r="AC17">
        <v>199</v>
      </c>
      <c r="AD17" s="16">
        <v>2537274.8413808807</v>
      </c>
    </row>
    <row r="18" spans="1:30" ht="12.75">
      <c r="A18" s="15">
        <v>1969</v>
      </c>
      <c r="B18" s="16">
        <v>1600.7298647058824</v>
      </c>
      <c r="C18" s="16">
        <v>0</v>
      </c>
      <c r="D18" s="16">
        <v>0</v>
      </c>
      <c r="E18" s="16">
        <v>1277.45</v>
      </c>
      <c r="F18" s="11">
        <f t="shared" si="0"/>
        <v>2878.179864705882</v>
      </c>
      <c r="G18" s="16"/>
      <c r="H18" s="16">
        <v>133.89969699999997</v>
      </c>
      <c r="I18" s="16">
        <v>470.51066499999996</v>
      </c>
      <c r="J18" s="16">
        <v>107.189045</v>
      </c>
      <c r="K18" s="16">
        <v>140.640883</v>
      </c>
      <c r="L18" s="16">
        <v>10.272440999999997</v>
      </c>
      <c r="M18" s="69">
        <f t="shared" si="1"/>
        <v>862.5127309999999</v>
      </c>
      <c r="N18" s="16"/>
      <c r="O18" s="17">
        <v>349.410025</v>
      </c>
      <c r="P18" s="17">
        <v>0.028624</v>
      </c>
      <c r="Q18" s="17">
        <v>24.784374000000003</v>
      </c>
      <c r="R18" s="17">
        <v>18.967616000000003</v>
      </c>
      <c r="S18" s="17">
        <v>2.40698</v>
      </c>
      <c r="T18" s="69">
        <f t="shared" si="2"/>
        <v>395.597619</v>
      </c>
      <c r="V18" s="16">
        <f t="shared" si="3"/>
        <v>1385.2195367058825</v>
      </c>
      <c r="W18" s="16">
        <f t="shared" si="4"/>
        <v>470.482041</v>
      </c>
      <c r="X18" s="16">
        <f t="shared" si="5"/>
        <v>82.404671</v>
      </c>
      <c r="Y18" s="16">
        <f t="shared" si="6"/>
        <v>1399.1232670000002</v>
      </c>
      <c r="Z18" s="16">
        <f t="shared" si="7"/>
        <v>7.865460999999997</v>
      </c>
      <c r="AA18" s="16">
        <f t="shared" si="8"/>
        <v>3345.094976705882</v>
      </c>
      <c r="AC18">
        <v>202</v>
      </c>
      <c r="AD18" s="16">
        <v>2597524.6659812382</v>
      </c>
    </row>
    <row r="19" spans="1:30" ht="12.75">
      <c r="A19" s="15">
        <v>1970</v>
      </c>
      <c r="B19" s="16">
        <v>1624.6979088235294</v>
      </c>
      <c r="C19" s="16">
        <v>0</v>
      </c>
      <c r="D19" s="16">
        <v>0</v>
      </c>
      <c r="E19" s="16">
        <v>1149.348</v>
      </c>
      <c r="F19" s="11">
        <f t="shared" si="0"/>
        <v>2774.0459088235293</v>
      </c>
      <c r="G19" s="16"/>
      <c r="H19" s="16">
        <v>164.62662</v>
      </c>
      <c r="I19" s="16">
        <v>532.8405670000001</v>
      </c>
      <c r="J19" s="16">
        <v>145.687419</v>
      </c>
      <c r="K19" s="16">
        <v>103.705732</v>
      </c>
      <c r="L19" s="16">
        <v>11.391217</v>
      </c>
      <c r="M19" s="69">
        <f t="shared" si="1"/>
        <v>958.251555</v>
      </c>
      <c r="N19" s="16"/>
      <c r="O19" s="17">
        <v>324.021524</v>
      </c>
      <c r="P19" s="17">
        <v>0.011128</v>
      </c>
      <c r="Q19" s="17">
        <v>42.933102</v>
      </c>
      <c r="R19" s="17">
        <v>16.014595</v>
      </c>
      <c r="S19" s="17">
        <v>2.550228</v>
      </c>
      <c r="T19" s="69">
        <f t="shared" si="2"/>
        <v>385.530577</v>
      </c>
      <c r="V19" s="16">
        <f t="shared" si="3"/>
        <v>1465.3030048235294</v>
      </c>
      <c r="W19" s="16">
        <f t="shared" si="4"/>
        <v>532.8294390000001</v>
      </c>
      <c r="X19" s="16">
        <f t="shared" si="5"/>
        <v>102.75431700000001</v>
      </c>
      <c r="Y19" s="16">
        <f t="shared" si="6"/>
        <v>1237.0391369999998</v>
      </c>
      <c r="Z19" s="16">
        <f t="shared" si="7"/>
        <v>8.840988999999999</v>
      </c>
      <c r="AA19" s="16">
        <f t="shared" si="8"/>
        <v>3346.766886823529</v>
      </c>
      <c r="AC19">
        <v>204</v>
      </c>
      <c r="AD19" s="16">
        <v>2791210.652043874</v>
      </c>
    </row>
    <row r="20" spans="1:30" ht="12.75">
      <c r="A20" s="15">
        <v>1971</v>
      </c>
      <c r="B20" s="16">
        <v>1548.2752</v>
      </c>
      <c r="C20" s="16">
        <v>0</v>
      </c>
      <c r="D20" s="16">
        <v>0</v>
      </c>
      <c r="E20" s="16">
        <v>1286.47</v>
      </c>
      <c r="F20" s="11">
        <f t="shared" si="0"/>
        <v>2834.7452000000003</v>
      </c>
      <c r="G20" s="16"/>
      <c r="H20" s="16">
        <v>158.06365400000004</v>
      </c>
      <c r="I20" s="16">
        <v>552.5581870000001</v>
      </c>
      <c r="J20" s="16">
        <v>197.357502</v>
      </c>
      <c r="K20" s="16">
        <v>130.429776</v>
      </c>
      <c r="L20" s="16">
        <v>12.902347000000002</v>
      </c>
      <c r="M20" s="69">
        <f t="shared" si="1"/>
        <v>1051.311466</v>
      </c>
      <c r="N20" s="16"/>
      <c r="O20" s="17">
        <v>281.59262600000005</v>
      </c>
      <c r="P20" s="17">
        <v>0.0025</v>
      </c>
      <c r="Q20" s="17">
        <v>21.998489999999997</v>
      </c>
      <c r="R20" s="17">
        <v>22.42608</v>
      </c>
      <c r="S20" s="17">
        <v>3.2259839999999995</v>
      </c>
      <c r="T20" s="69">
        <f t="shared" si="2"/>
        <v>329.24568000000005</v>
      </c>
      <c r="V20" s="16">
        <f t="shared" si="3"/>
        <v>1424.746228</v>
      </c>
      <c r="W20" s="16">
        <f t="shared" si="4"/>
        <v>552.555687</v>
      </c>
      <c r="X20" s="16">
        <f t="shared" si="5"/>
        <v>175.359012</v>
      </c>
      <c r="Y20" s="16">
        <f t="shared" si="6"/>
        <v>1394.473696</v>
      </c>
      <c r="Z20" s="16">
        <f t="shared" si="7"/>
        <v>9.676363000000002</v>
      </c>
      <c r="AA20" s="16">
        <f t="shared" si="8"/>
        <v>3556.8109860000004</v>
      </c>
      <c r="AC20">
        <v>207</v>
      </c>
      <c r="AD20" s="16">
        <v>3155766.1436334215</v>
      </c>
    </row>
    <row r="21" spans="1:30" ht="12.75">
      <c r="A21" s="15">
        <v>1972</v>
      </c>
      <c r="B21" s="16">
        <v>1658.9245029411768</v>
      </c>
      <c r="C21" s="16">
        <v>0</v>
      </c>
      <c r="D21" s="16">
        <v>0</v>
      </c>
      <c r="E21" s="16">
        <v>1533.871</v>
      </c>
      <c r="F21" s="11">
        <f t="shared" si="0"/>
        <v>3192.795502941177</v>
      </c>
      <c r="G21" s="16"/>
      <c r="H21" s="16">
        <v>167.43366500000002</v>
      </c>
      <c r="I21" s="16">
        <v>545.724928</v>
      </c>
      <c r="J21" s="16">
        <v>158.318902</v>
      </c>
      <c r="K21" s="16">
        <v>142.739382</v>
      </c>
      <c r="L21" s="16">
        <v>13.690188999999998</v>
      </c>
      <c r="M21" s="69">
        <f t="shared" si="1"/>
        <v>1027.907066</v>
      </c>
      <c r="N21" s="16"/>
      <c r="O21" s="17">
        <v>291.37205</v>
      </c>
      <c r="P21" s="17">
        <v>0.051296</v>
      </c>
      <c r="Q21" s="17">
        <v>64.766677</v>
      </c>
      <c r="R21" s="17">
        <v>36.917572</v>
      </c>
      <c r="S21" s="17">
        <v>4.25999</v>
      </c>
      <c r="T21" s="69">
        <f t="shared" si="2"/>
        <v>397.367585</v>
      </c>
      <c r="V21" s="16">
        <f t="shared" si="3"/>
        <v>1534.9861179411769</v>
      </c>
      <c r="W21" s="16">
        <f t="shared" si="4"/>
        <v>545.673632</v>
      </c>
      <c r="X21" s="16">
        <f t="shared" si="5"/>
        <v>93.552225</v>
      </c>
      <c r="Y21" s="16">
        <f t="shared" si="6"/>
        <v>1639.69281</v>
      </c>
      <c r="Z21" s="16">
        <f t="shared" si="7"/>
        <v>9.430198999999998</v>
      </c>
      <c r="AA21" s="16">
        <f t="shared" si="8"/>
        <v>3823.3349839411767</v>
      </c>
      <c r="AC21">
        <v>210</v>
      </c>
      <c r="AD21" s="16">
        <v>3350708.372686867</v>
      </c>
    </row>
    <row r="22" spans="1:30" ht="12.75">
      <c r="A22" s="15">
        <v>1973</v>
      </c>
      <c r="B22" s="16">
        <v>1896.3081264705881</v>
      </c>
      <c r="C22" s="16">
        <v>0</v>
      </c>
      <c r="D22" s="16">
        <v>0</v>
      </c>
      <c r="E22" s="16">
        <v>1879.317</v>
      </c>
      <c r="F22" s="11">
        <f t="shared" si="0"/>
        <v>3775.625126470588</v>
      </c>
      <c r="G22" s="16"/>
      <c r="H22" s="16">
        <v>189.518383</v>
      </c>
      <c r="I22" s="16">
        <v>688.7075590000001</v>
      </c>
      <c r="J22" s="16">
        <v>271.98347200000006</v>
      </c>
      <c r="K22" s="16">
        <v>132.004697</v>
      </c>
      <c r="L22" s="16">
        <v>15.907352000000003</v>
      </c>
      <c r="M22" s="69">
        <f t="shared" si="1"/>
        <v>1298.1214630000002</v>
      </c>
      <c r="N22" s="16"/>
      <c r="O22" s="17">
        <v>334.147809</v>
      </c>
      <c r="P22" s="17">
        <v>0.046132</v>
      </c>
      <c r="Q22" s="17">
        <v>92.72129100000001</v>
      </c>
      <c r="R22" s="17">
        <v>39.906783000000004</v>
      </c>
      <c r="S22" s="17">
        <v>5.704715</v>
      </c>
      <c r="T22" s="69">
        <f t="shared" si="2"/>
        <v>472.52673000000004</v>
      </c>
      <c r="V22" s="16">
        <f t="shared" si="3"/>
        <v>1751.678700470588</v>
      </c>
      <c r="W22" s="16">
        <f t="shared" si="4"/>
        <v>688.6614270000001</v>
      </c>
      <c r="X22" s="16">
        <f t="shared" si="5"/>
        <v>179.26218100000006</v>
      </c>
      <c r="Y22" s="16">
        <f t="shared" si="6"/>
        <v>1971.4149140000002</v>
      </c>
      <c r="Z22" s="16">
        <f t="shared" si="7"/>
        <v>10.202637000000003</v>
      </c>
      <c r="AA22" s="16">
        <f t="shared" si="8"/>
        <v>4601.219859470588</v>
      </c>
      <c r="AC22">
        <v>213</v>
      </c>
      <c r="AD22" s="16">
        <v>3578757.9102746868</v>
      </c>
    </row>
    <row r="23" spans="1:30" ht="12.75">
      <c r="A23" s="15">
        <v>1974</v>
      </c>
      <c r="B23" s="16">
        <v>1978.3385034588237</v>
      </c>
      <c r="C23" s="16">
        <v>0</v>
      </c>
      <c r="D23" s="16">
        <v>0</v>
      </c>
      <c r="E23" s="16">
        <v>1905.987</v>
      </c>
      <c r="F23" s="11">
        <f t="shared" si="0"/>
        <v>3884.3255034588237</v>
      </c>
      <c r="G23" s="16"/>
      <c r="H23" s="16">
        <v>186.43306900000002</v>
      </c>
      <c r="I23" s="16">
        <v>645.64779</v>
      </c>
      <c r="J23" s="16">
        <v>359.369774</v>
      </c>
      <c r="K23" s="16">
        <v>168.848765</v>
      </c>
      <c r="L23" s="16">
        <v>18.423657</v>
      </c>
      <c r="M23" s="69">
        <f t="shared" si="1"/>
        <v>1378.723055</v>
      </c>
      <c r="N23" s="16"/>
      <c r="O23" s="17">
        <v>313.975514</v>
      </c>
      <c r="P23" s="17">
        <v>0.035882</v>
      </c>
      <c r="Q23" s="17">
        <v>82.070106</v>
      </c>
      <c r="R23" s="17">
        <v>31.008162</v>
      </c>
      <c r="S23" s="17">
        <v>6.592116999999999</v>
      </c>
      <c r="T23" s="69">
        <f t="shared" si="2"/>
        <v>433.68178099999994</v>
      </c>
      <c r="V23" s="16">
        <f t="shared" si="3"/>
        <v>1850.7960584588238</v>
      </c>
      <c r="W23" s="16">
        <f t="shared" si="4"/>
        <v>645.611908</v>
      </c>
      <c r="X23" s="16">
        <f t="shared" si="5"/>
        <v>277.299668</v>
      </c>
      <c r="Y23" s="16">
        <f t="shared" si="6"/>
        <v>2043.8276030000002</v>
      </c>
      <c r="Z23" s="16">
        <f t="shared" si="7"/>
        <v>11.83154</v>
      </c>
      <c r="AA23" s="16">
        <f t="shared" si="8"/>
        <v>4829.366777458824</v>
      </c>
      <c r="AC23">
        <v>215</v>
      </c>
      <c r="AD23" s="16">
        <v>3782972.291529472</v>
      </c>
    </row>
    <row r="24" spans="1:30" ht="12.75">
      <c r="A24" s="15">
        <v>1975</v>
      </c>
      <c r="B24" s="16">
        <v>2039.9155468941176</v>
      </c>
      <c r="C24" s="16">
        <v>0</v>
      </c>
      <c r="D24" s="16">
        <v>0</v>
      </c>
      <c r="E24" s="16">
        <v>2194.9</v>
      </c>
      <c r="F24" s="11">
        <f t="shared" si="0"/>
        <v>4234.815546894118</v>
      </c>
      <c r="G24" s="16"/>
      <c r="H24" s="16">
        <v>156.620196</v>
      </c>
      <c r="I24" s="16">
        <v>575.179659</v>
      </c>
      <c r="J24" s="16">
        <v>301.833948</v>
      </c>
      <c r="K24" s="16">
        <v>206.852452</v>
      </c>
      <c r="L24" s="16">
        <v>15.274495</v>
      </c>
      <c r="M24" s="69">
        <f t="shared" si="1"/>
        <v>1255.76075</v>
      </c>
      <c r="N24" s="16"/>
      <c r="O24" s="17">
        <v>380.4115</v>
      </c>
      <c r="P24" s="17">
        <v>0.038609000000000004</v>
      </c>
      <c r="Q24" s="17">
        <v>48.727735</v>
      </c>
      <c r="R24" s="17">
        <v>23.823412</v>
      </c>
      <c r="S24" s="17">
        <v>3.207541</v>
      </c>
      <c r="T24" s="69">
        <f t="shared" si="2"/>
        <v>456.208797</v>
      </c>
      <c r="V24" s="16">
        <f t="shared" si="3"/>
        <v>1816.1242428941175</v>
      </c>
      <c r="W24" s="16">
        <f t="shared" si="4"/>
        <v>575.1410500000001</v>
      </c>
      <c r="X24" s="16">
        <f t="shared" si="5"/>
        <v>253.10621300000003</v>
      </c>
      <c r="Y24" s="16">
        <f t="shared" si="6"/>
        <v>2377.92904</v>
      </c>
      <c r="Z24" s="16">
        <f t="shared" si="7"/>
        <v>12.066953999999999</v>
      </c>
      <c r="AA24" s="16">
        <f t="shared" si="8"/>
        <v>5034.367499894118</v>
      </c>
      <c r="AC24">
        <v>218</v>
      </c>
      <c r="AD24" s="16">
        <v>3807416.1590609592</v>
      </c>
    </row>
    <row r="25" spans="1:30" ht="12.75">
      <c r="A25" s="15">
        <v>1976</v>
      </c>
      <c r="B25" s="16">
        <v>2020.1139801058825</v>
      </c>
      <c r="C25" s="16">
        <v>0</v>
      </c>
      <c r="D25" s="16">
        <v>0</v>
      </c>
      <c r="E25" s="16">
        <v>1652.3224</v>
      </c>
      <c r="F25" s="11">
        <f t="shared" si="0"/>
        <v>3672.4363801058826</v>
      </c>
      <c r="G25" s="16"/>
      <c r="H25" s="16">
        <v>180.893902</v>
      </c>
      <c r="I25" s="16">
        <v>571.6826130000001</v>
      </c>
      <c r="J25" s="16">
        <v>242.40500500000002</v>
      </c>
      <c r="K25" s="16">
        <v>133.14276500000005</v>
      </c>
      <c r="L25" s="16">
        <v>16.486472999999997</v>
      </c>
      <c r="M25" s="69">
        <f t="shared" si="1"/>
        <v>1144.610758</v>
      </c>
      <c r="N25" s="16"/>
      <c r="O25" s="17">
        <v>341.15576899999996</v>
      </c>
      <c r="P25" s="17">
        <v>0.058394</v>
      </c>
      <c r="Q25" s="17">
        <v>87.459884</v>
      </c>
      <c r="R25" s="17">
        <v>24.251378999999996</v>
      </c>
      <c r="S25" s="17">
        <v>8.65712</v>
      </c>
      <c r="T25" s="69">
        <f t="shared" si="2"/>
        <v>461.582546</v>
      </c>
      <c r="V25" s="16">
        <f t="shared" si="3"/>
        <v>1859.8521131058824</v>
      </c>
      <c r="W25" s="16">
        <f t="shared" si="4"/>
        <v>571.624219</v>
      </c>
      <c r="X25" s="16">
        <f t="shared" si="5"/>
        <v>154.94512100000003</v>
      </c>
      <c r="Y25" s="16">
        <f t="shared" si="6"/>
        <v>1761.213786</v>
      </c>
      <c r="Z25" s="16">
        <f t="shared" si="7"/>
        <v>7.829352999999996</v>
      </c>
      <c r="AA25" s="16">
        <f t="shared" si="8"/>
        <v>4355.464592105883</v>
      </c>
      <c r="AC25">
        <v>220</v>
      </c>
      <c r="AD25" s="16">
        <v>4034314.080867916</v>
      </c>
    </row>
    <row r="26" spans="1:30" ht="12.75">
      <c r="A26" s="15">
        <v>1977</v>
      </c>
      <c r="B26" s="16">
        <v>2418.609835311765</v>
      </c>
      <c r="C26" s="16">
        <v>0</v>
      </c>
      <c r="D26" s="16">
        <v>0</v>
      </c>
      <c r="E26" s="16">
        <v>1715.199</v>
      </c>
      <c r="F26" s="11">
        <f t="shared" si="0"/>
        <v>4133.8088353117655</v>
      </c>
      <c r="G26" s="16"/>
      <c r="H26" s="16">
        <v>192.566886</v>
      </c>
      <c r="I26" s="16">
        <v>643.007497</v>
      </c>
      <c r="J26" s="16">
        <v>261.159438</v>
      </c>
      <c r="K26" s="16">
        <v>150.862056</v>
      </c>
      <c r="L26" s="16">
        <v>19.410916999999994</v>
      </c>
      <c r="M26" s="69">
        <f t="shared" si="1"/>
        <v>1267.0067939999997</v>
      </c>
      <c r="N26" s="16"/>
      <c r="O26" s="17">
        <v>410.975102</v>
      </c>
      <c r="P26" s="17">
        <v>0.037292</v>
      </c>
      <c r="Q26" s="17">
        <v>85.38922300000002</v>
      </c>
      <c r="R26" s="17">
        <v>28.593173</v>
      </c>
      <c r="S26" s="17">
        <v>8.487722</v>
      </c>
      <c r="T26" s="69">
        <f t="shared" si="2"/>
        <v>533.4825119999999</v>
      </c>
      <c r="V26" s="16">
        <f t="shared" si="3"/>
        <v>2200.201619311765</v>
      </c>
      <c r="W26" s="16">
        <f t="shared" si="4"/>
        <v>642.970205</v>
      </c>
      <c r="X26" s="16">
        <f t="shared" si="5"/>
        <v>175.770215</v>
      </c>
      <c r="Y26" s="16">
        <f t="shared" si="6"/>
        <v>1837.467883</v>
      </c>
      <c r="Z26" s="16">
        <f t="shared" si="7"/>
        <v>10.923194999999994</v>
      </c>
      <c r="AA26" s="16">
        <f t="shared" si="8"/>
        <v>4867.333117311766</v>
      </c>
      <c r="AC26">
        <v>222</v>
      </c>
      <c r="AD26" s="16">
        <v>4390232.454100999</v>
      </c>
    </row>
    <row r="27" spans="1:30" ht="12.75">
      <c r="A27" s="15">
        <v>1978</v>
      </c>
      <c r="B27" s="16">
        <v>2647.4108761999996</v>
      </c>
      <c r="C27" s="16">
        <v>0</v>
      </c>
      <c r="D27" s="16">
        <v>0</v>
      </c>
      <c r="E27" s="16">
        <v>1587.9176</v>
      </c>
      <c r="F27" s="11">
        <f t="shared" si="0"/>
        <v>4235.328476199999</v>
      </c>
      <c r="G27" s="16"/>
      <c r="H27" s="16">
        <v>199.259291</v>
      </c>
      <c r="I27" s="16">
        <v>626.893867</v>
      </c>
      <c r="J27" s="16">
        <v>280.387057</v>
      </c>
      <c r="K27" s="16">
        <v>141.25890699999997</v>
      </c>
      <c r="L27" s="16">
        <v>21.939602</v>
      </c>
      <c r="M27" s="69">
        <f t="shared" si="1"/>
        <v>1269.7387239999998</v>
      </c>
      <c r="N27" s="16"/>
      <c r="O27" s="17">
        <v>500.7503</v>
      </c>
      <c r="P27" s="17">
        <v>0.056636000000000006</v>
      </c>
      <c r="Q27" s="17">
        <v>88.60098499999998</v>
      </c>
      <c r="R27" s="17">
        <v>28.5743</v>
      </c>
      <c r="S27" s="17">
        <v>7.424393</v>
      </c>
      <c r="T27" s="69">
        <f t="shared" si="2"/>
        <v>625.406614</v>
      </c>
      <c r="V27" s="16">
        <f t="shared" si="3"/>
        <v>2345.9198671999993</v>
      </c>
      <c r="W27" s="16">
        <f t="shared" si="4"/>
        <v>626.837231</v>
      </c>
      <c r="X27" s="16">
        <f t="shared" si="5"/>
        <v>191.78607200000005</v>
      </c>
      <c r="Y27" s="16">
        <f t="shared" si="6"/>
        <v>1700.602207</v>
      </c>
      <c r="Z27" s="16">
        <f t="shared" si="7"/>
        <v>14.515209</v>
      </c>
      <c r="AA27" s="16">
        <f t="shared" si="8"/>
        <v>4879.6605862</v>
      </c>
      <c r="AC27">
        <v>224</v>
      </c>
      <c r="AD27" s="16">
        <v>4654380.210922624</v>
      </c>
    </row>
    <row r="28" spans="1:30" ht="12.75">
      <c r="A28" s="15">
        <v>1979</v>
      </c>
      <c r="B28" s="16">
        <v>2721.4319112</v>
      </c>
      <c r="C28" s="16">
        <v>0</v>
      </c>
      <c r="D28" s="16">
        <v>0</v>
      </c>
      <c r="E28" s="16">
        <v>1700.1424</v>
      </c>
      <c r="F28" s="11">
        <f t="shared" si="0"/>
        <v>4421.5743112</v>
      </c>
      <c r="G28" s="16"/>
      <c r="H28" s="16">
        <v>211.984352</v>
      </c>
      <c r="I28" s="16">
        <v>686.578757</v>
      </c>
      <c r="J28" s="16">
        <v>295.530936</v>
      </c>
      <c r="K28" s="16">
        <v>164.743374</v>
      </c>
      <c r="L28" s="16">
        <v>21.57373</v>
      </c>
      <c r="M28" s="69">
        <f t="shared" si="1"/>
        <v>1380.4111489999998</v>
      </c>
      <c r="N28" s="16"/>
      <c r="O28" s="17">
        <v>579.441797</v>
      </c>
      <c r="P28" s="17">
        <v>0.133405</v>
      </c>
      <c r="Q28" s="17">
        <v>96.75210799999999</v>
      </c>
      <c r="R28" s="17">
        <v>45.760712</v>
      </c>
      <c r="S28" s="17">
        <v>7.596315999999999</v>
      </c>
      <c r="T28" s="69">
        <f t="shared" si="2"/>
        <v>729.684338</v>
      </c>
      <c r="V28" s="16">
        <f t="shared" si="3"/>
        <v>2353.9744662</v>
      </c>
      <c r="W28" s="16">
        <f t="shared" si="4"/>
        <v>686.445352</v>
      </c>
      <c r="X28" s="16">
        <f t="shared" si="5"/>
        <v>198.778828</v>
      </c>
      <c r="Y28" s="16">
        <f t="shared" si="6"/>
        <v>1819.1250619999998</v>
      </c>
      <c r="Z28" s="16">
        <f t="shared" si="7"/>
        <v>13.977414000000003</v>
      </c>
      <c r="AA28" s="16">
        <f t="shared" si="8"/>
        <v>5072.3011222</v>
      </c>
      <c r="AC28">
        <v>226</v>
      </c>
      <c r="AD28" s="16">
        <v>4880610.195576681</v>
      </c>
    </row>
    <row r="29" spans="1:30" ht="12.75">
      <c r="A29" s="15">
        <v>1980</v>
      </c>
      <c r="B29" s="16">
        <v>2512.1525884764706</v>
      </c>
      <c r="C29" s="16">
        <v>0</v>
      </c>
      <c r="D29" s="16">
        <v>0</v>
      </c>
      <c r="E29" s="16">
        <v>1640.8558</v>
      </c>
      <c r="F29" s="11">
        <f t="shared" si="0"/>
        <v>4153.008388476471</v>
      </c>
      <c r="G29" s="16"/>
      <c r="H29" s="16">
        <v>205.48239</v>
      </c>
      <c r="I29" s="16">
        <v>619.203888</v>
      </c>
      <c r="J29" s="16">
        <v>309.607169</v>
      </c>
      <c r="K29" s="16">
        <v>239.31325400000003</v>
      </c>
      <c r="L29" s="16">
        <v>23.427844000000004</v>
      </c>
      <c r="M29" s="69">
        <f t="shared" si="1"/>
        <v>1397.0345450000002</v>
      </c>
      <c r="N29" s="16"/>
      <c r="O29" s="17">
        <v>565.483075</v>
      </c>
      <c r="P29" s="17">
        <v>0.139267</v>
      </c>
      <c r="Q29" s="17">
        <v>106.76951700000001</v>
      </c>
      <c r="R29" s="17">
        <v>66.35836599999999</v>
      </c>
      <c r="S29" s="17">
        <v>8.97697</v>
      </c>
      <c r="T29" s="69">
        <f t="shared" si="2"/>
        <v>747.727195</v>
      </c>
      <c r="V29" s="16">
        <f t="shared" si="3"/>
        <v>2152.1519034764706</v>
      </c>
      <c r="W29" s="16">
        <f t="shared" si="4"/>
        <v>619.064621</v>
      </c>
      <c r="X29" s="16">
        <f t="shared" si="5"/>
        <v>202.837652</v>
      </c>
      <c r="Y29" s="16">
        <f t="shared" si="6"/>
        <v>1813.810688</v>
      </c>
      <c r="Z29" s="16">
        <f t="shared" si="7"/>
        <v>14.450874000000004</v>
      </c>
      <c r="AA29" s="16">
        <f t="shared" si="8"/>
        <v>4802.315738476471</v>
      </c>
      <c r="AC29">
        <v>228</v>
      </c>
      <c r="AD29" s="16">
        <v>5161143.799794566</v>
      </c>
    </row>
    <row r="30" spans="1:30" ht="12.75">
      <c r="A30" s="15">
        <v>1981</v>
      </c>
      <c r="B30" s="16">
        <v>2475.75746372353</v>
      </c>
      <c r="C30" s="16">
        <v>0</v>
      </c>
      <c r="D30" s="16">
        <v>0</v>
      </c>
      <c r="E30" s="16">
        <v>1603.371</v>
      </c>
      <c r="F30" s="11">
        <f t="shared" si="0"/>
        <v>4079.12846372353</v>
      </c>
      <c r="G30" s="16"/>
      <c r="H30" s="16">
        <v>203.441082</v>
      </c>
      <c r="I30" s="16">
        <v>621.5149819999999</v>
      </c>
      <c r="J30" s="16">
        <v>304.15333999999996</v>
      </c>
      <c r="K30" s="16">
        <v>244.759618</v>
      </c>
      <c r="L30" s="16">
        <v>30.437689</v>
      </c>
      <c r="M30" s="69">
        <f t="shared" si="1"/>
        <v>1404.306711</v>
      </c>
      <c r="N30" s="16"/>
      <c r="O30" s="17">
        <v>508.4538</v>
      </c>
      <c r="P30" s="17">
        <v>0.21009899999999998</v>
      </c>
      <c r="Q30" s="17">
        <v>102.322157</v>
      </c>
      <c r="R30" s="17">
        <v>53.806839</v>
      </c>
      <c r="S30" s="17">
        <v>9.93308</v>
      </c>
      <c r="T30" s="69">
        <f t="shared" si="2"/>
        <v>674.725975</v>
      </c>
      <c r="V30" s="16">
        <f t="shared" si="3"/>
        <v>2170.7447457235294</v>
      </c>
      <c r="W30" s="16">
        <f t="shared" si="4"/>
        <v>621.3048829999999</v>
      </c>
      <c r="X30" s="16">
        <f t="shared" si="5"/>
        <v>201.83118299999995</v>
      </c>
      <c r="Y30" s="16">
        <f t="shared" si="6"/>
        <v>1794.323779</v>
      </c>
      <c r="Z30" s="16">
        <f t="shared" si="7"/>
        <v>20.504609</v>
      </c>
      <c r="AA30" s="16">
        <f t="shared" si="8"/>
        <v>4808.709199723529</v>
      </c>
      <c r="AC30">
        <v>231</v>
      </c>
      <c r="AD30" s="16">
        <v>5381266.949490653</v>
      </c>
    </row>
    <row r="31" spans="1:30" ht="12.75">
      <c r="A31" s="15">
        <v>1982</v>
      </c>
      <c r="B31" s="16">
        <v>1782.2805274941177</v>
      </c>
      <c r="C31" s="16">
        <v>0</v>
      </c>
      <c r="D31" s="16">
        <v>0</v>
      </c>
      <c r="E31" s="16">
        <v>1674.95385</v>
      </c>
      <c r="F31" s="11">
        <f t="shared" si="0"/>
        <v>3457.234377494118</v>
      </c>
      <c r="G31" s="16"/>
      <c r="H31" s="16">
        <v>214.77132999999998</v>
      </c>
      <c r="I31" s="16">
        <v>585.733517</v>
      </c>
      <c r="J31" s="16">
        <v>277.524703</v>
      </c>
      <c r="K31" s="16">
        <v>230.70517600000002</v>
      </c>
      <c r="L31" s="16">
        <v>27.415185</v>
      </c>
      <c r="M31" s="69">
        <f t="shared" si="1"/>
        <v>1336.149911</v>
      </c>
      <c r="N31" s="16"/>
      <c r="O31" s="17">
        <v>377.68690000000004</v>
      </c>
      <c r="P31" s="17">
        <v>0.134358</v>
      </c>
      <c r="Q31" s="17">
        <v>118.642522</v>
      </c>
      <c r="R31" s="17">
        <v>43.710049999999995</v>
      </c>
      <c r="S31" s="17">
        <v>8.205119</v>
      </c>
      <c r="T31" s="69">
        <f t="shared" si="2"/>
        <v>548.378949</v>
      </c>
      <c r="V31" s="16">
        <f t="shared" si="3"/>
        <v>1619.3649574941178</v>
      </c>
      <c r="W31" s="16">
        <f t="shared" si="4"/>
        <v>585.599159</v>
      </c>
      <c r="X31" s="16">
        <f t="shared" si="5"/>
        <v>158.882181</v>
      </c>
      <c r="Y31" s="16">
        <f t="shared" si="6"/>
        <v>1861.9489760000001</v>
      </c>
      <c r="Z31" s="16">
        <f t="shared" si="7"/>
        <v>19.210066</v>
      </c>
      <c r="AA31" s="16">
        <f t="shared" si="8"/>
        <v>4245.005339494118</v>
      </c>
      <c r="AC31">
        <v>233</v>
      </c>
      <c r="AD31" s="16">
        <v>5497209.910569384</v>
      </c>
    </row>
    <row r="32" spans="1:30" ht="12.75">
      <c r="A32" s="15">
        <v>1983</v>
      </c>
      <c r="B32" s="16">
        <v>1828.0964673294118</v>
      </c>
      <c r="C32" s="16">
        <v>0</v>
      </c>
      <c r="D32" s="16">
        <v>0</v>
      </c>
      <c r="E32" s="16">
        <v>1481.4811875</v>
      </c>
      <c r="F32" s="11">
        <f t="shared" si="0"/>
        <v>3309.5776548294116</v>
      </c>
      <c r="G32" s="16"/>
      <c r="H32" s="16">
        <v>210.914674</v>
      </c>
      <c r="I32" s="16">
        <v>571.230675</v>
      </c>
      <c r="J32" s="16">
        <v>297.28639000000004</v>
      </c>
      <c r="K32" s="16">
        <v>252.893337</v>
      </c>
      <c r="L32" s="16">
        <v>25.223572000000008</v>
      </c>
      <c r="M32" s="69">
        <f t="shared" si="1"/>
        <v>1357.5486480000002</v>
      </c>
      <c r="N32" s="16"/>
      <c r="O32" s="17">
        <v>345.77266399999996</v>
      </c>
      <c r="P32" s="17">
        <v>0.220522</v>
      </c>
      <c r="Q32" s="17">
        <v>172.19919199999998</v>
      </c>
      <c r="R32" s="17">
        <v>69.85492500000001</v>
      </c>
      <c r="S32" s="17">
        <v>11.350624</v>
      </c>
      <c r="T32" s="69">
        <f t="shared" si="2"/>
        <v>599.397927</v>
      </c>
      <c r="V32" s="16">
        <f t="shared" si="3"/>
        <v>1693.2384773294116</v>
      </c>
      <c r="W32" s="16">
        <f t="shared" si="4"/>
        <v>571.0101530000001</v>
      </c>
      <c r="X32" s="16">
        <f t="shared" si="5"/>
        <v>125.08719800000006</v>
      </c>
      <c r="Y32" s="16">
        <f t="shared" si="6"/>
        <v>1664.5195995</v>
      </c>
      <c r="Z32" s="16">
        <f t="shared" si="7"/>
        <v>13.872948000000008</v>
      </c>
      <c r="AA32" s="16">
        <f t="shared" si="8"/>
        <v>4067.7283758294116</v>
      </c>
      <c r="AC32">
        <v>236</v>
      </c>
      <c r="AD32" s="16">
        <v>5378956.036334138</v>
      </c>
    </row>
    <row r="33" spans="1:30" ht="12.75">
      <c r="A33" s="15">
        <v>1984</v>
      </c>
      <c r="B33" s="16">
        <v>2559.6879492764706</v>
      </c>
      <c r="C33" s="16">
        <v>0</v>
      </c>
      <c r="D33" s="16">
        <v>0</v>
      </c>
      <c r="E33" s="16">
        <v>1533.875140625</v>
      </c>
      <c r="F33" s="11">
        <f t="shared" si="0"/>
        <v>4093.5630899014704</v>
      </c>
      <c r="G33" s="16"/>
      <c r="H33" s="16">
        <v>208.51379</v>
      </c>
      <c r="I33" s="16">
        <v>605.2611870000001</v>
      </c>
      <c r="J33" s="16">
        <v>308.69585400000005</v>
      </c>
      <c r="K33" s="16">
        <v>221.97340799999998</v>
      </c>
      <c r="L33" s="16">
        <v>26.96548499999999</v>
      </c>
      <c r="M33" s="69">
        <f t="shared" si="1"/>
        <v>1371.409724</v>
      </c>
      <c r="N33" s="16"/>
      <c r="O33" s="17">
        <v>499.082436</v>
      </c>
      <c r="P33" s="17">
        <v>0.257022</v>
      </c>
      <c r="Q33" s="16">
        <v>154.934263</v>
      </c>
      <c r="R33" s="16">
        <v>90.18150399999999</v>
      </c>
      <c r="S33" s="17">
        <v>10.323154</v>
      </c>
      <c r="T33" s="69">
        <f t="shared" si="2"/>
        <v>754.7783790000001</v>
      </c>
      <c r="V33" s="16">
        <f t="shared" si="3"/>
        <v>2269.1193032764704</v>
      </c>
      <c r="W33" s="16">
        <f t="shared" si="4"/>
        <v>605.0041650000001</v>
      </c>
      <c r="X33" s="16">
        <f t="shared" si="5"/>
        <v>153.76159100000007</v>
      </c>
      <c r="Y33" s="16">
        <f t="shared" si="6"/>
        <v>1665.6670446250002</v>
      </c>
      <c r="Z33" s="16">
        <f t="shared" si="7"/>
        <v>16.64233099999999</v>
      </c>
      <c r="AA33" s="16">
        <f t="shared" si="8"/>
        <v>4710.19443490147</v>
      </c>
      <c r="AC33">
        <v>239</v>
      </c>
      <c r="AD33" s="16">
        <v>5601059.490506977</v>
      </c>
    </row>
    <row r="34" spans="1:30" ht="12.75">
      <c r="A34" s="15">
        <v>1985</v>
      </c>
      <c r="B34" s="16">
        <v>2703.5376106411763</v>
      </c>
      <c r="C34" s="16">
        <v>0</v>
      </c>
      <c r="D34" s="16">
        <v>0</v>
      </c>
      <c r="E34" s="16">
        <v>1591.607</v>
      </c>
      <c r="F34" s="11">
        <f t="shared" si="0"/>
        <v>4295.144610641177</v>
      </c>
      <c r="G34" s="16"/>
      <c r="H34" s="16">
        <v>200.698504</v>
      </c>
      <c r="I34" s="16">
        <v>658.640074</v>
      </c>
      <c r="J34" s="16">
        <v>358.530436</v>
      </c>
      <c r="K34" s="16">
        <v>284.475851</v>
      </c>
      <c r="L34" s="16">
        <v>31.173837000000002</v>
      </c>
      <c r="M34" s="69">
        <f t="shared" si="1"/>
        <v>1533.518702</v>
      </c>
      <c r="N34" s="16"/>
      <c r="O34" s="17">
        <v>712.3405199999999</v>
      </c>
      <c r="P34" s="17">
        <v>0.241104</v>
      </c>
      <c r="Q34" s="16">
        <v>143.42717899999997</v>
      </c>
      <c r="R34" s="16">
        <v>85.10171900000002</v>
      </c>
      <c r="S34" s="17">
        <v>12.176661</v>
      </c>
      <c r="T34" s="69">
        <f t="shared" si="2"/>
        <v>953.2871829999997</v>
      </c>
      <c r="V34" s="16">
        <f t="shared" si="3"/>
        <v>2191.8955946411766</v>
      </c>
      <c r="W34" s="16">
        <f t="shared" si="4"/>
        <v>658.3989700000001</v>
      </c>
      <c r="X34" s="16">
        <f t="shared" si="5"/>
        <v>215.10325700000004</v>
      </c>
      <c r="Y34" s="16">
        <f t="shared" si="6"/>
        <v>1790.981132</v>
      </c>
      <c r="Z34" s="16">
        <f t="shared" si="7"/>
        <v>18.997176000000003</v>
      </c>
      <c r="AA34" s="16">
        <f t="shared" si="8"/>
        <v>4875.376129641178</v>
      </c>
      <c r="AC34">
        <v>241</v>
      </c>
      <c r="AD34" s="16">
        <v>5785493.495531471</v>
      </c>
    </row>
    <row r="35" spans="1:30" ht="12.75">
      <c r="A35" s="15">
        <v>1986</v>
      </c>
      <c r="B35" s="16">
        <v>2667.241335552941</v>
      </c>
      <c r="C35" s="16">
        <v>0</v>
      </c>
      <c r="D35" s="16">
        <v>0</v>
      </c>
      <c r="E35" s="16">
        <v>1683.578</v>
      </c>
      <c r="F35" s="11">
        <f t="shared" si="0"/>
        <v>4350.819335552941</v>
      </c>
      <c r="G35" s="16"/>
      <c r="H35" s="16">
        <v>193.130929</v>
      </c>
      <c r="I35" s="16">
        <v>684.746794</v>
      </c>
      <c r="J35" s="16">
        <v>314.549152</v>
      </c>
      <c r="K35" s="16">
        <v>274.18685800000003</v>
      </c>
      <c r="L35" s="16">
        <v>33.514925999999996</v>
      </c>
      <c r="M35" s="69">
        <f t="shared" si="1"/>
        <v>1500.1286590000002</v>
      </c>
      <c r="N35" s="16"/>
      <c r="O35" s="17">
        <v>734.252966</v>
      </c>
      <c r="P35" s="17">
        <v>0.275777</v>
      </c>
      <c r="Q35" s="16">
        <v>157.37658100000002</v>
      </c>
      <c r="R35" s="16">
        <v>61.136008000000004</v>
      </c>
      <c r="S35" s="17">
        <v>11.863074000000001</v>
      </c>
      <c r="T35" s="69">
        <f t="shared" si="2"/>
        <v>964.904406</v>
      </c>
      <c r="V35" s="16">
        <f t="shared" si="3"/>
        <v>2126.119298552941</v>
      </c>
      <c r="W35" s="16">
        <f t="shared" si="4"/>
        <v>684.4710170000001</v>
      </c>
      <c r="X35" s="16">
        <f t="shared" si="5"/>
        <v>157.17257099999998</v>
      </c>
      <c r="Y35" s="16">
        <f t="shared" si="6"/>
        <v>1896.62885</v>
      </c>
      <c r="Z35" s="16">
        <f t="shared" si="7"/>
        <v>21.651851999999995</v>
      </c>
      <c r="AA35" s="16">
        <f t="shared" si="8"/>
        <v>4886.043588552941</v>
      </c>
      <c r="AC35">
        <v>244</v>
      </c>
      <c r="AD35" s="16">
        <v>6148275.292756252</v>
      </c>
    </row>
    <row r="36" spans="1:30" ht="12.75">
      <c r="A36" s="15">
        <v>1987</v>
      </c>
      <c r="B36" s="16">
        <v>2611.893155594118</v>
      </c>
      <c r="C36" s="16">
        <v>0</v>
      </c>
      <c r="D36" s="16">
        <v>0</v>
      </c>
      <c r="E36" s="16">
        <v>1722.1948</v>
      </c>
      <c r="F36" s="11">
        <f t="shared" si="0"/>
        <v>4334.087955594118</v>
      </c>
      <c r="G36" s="16"/>
      <c r="H36" s="16">
        <v>218.051883</v>
      </c>
      <c r="I36" s="16">
        <v>726.220279</v>
      </c>
      <c r="J36" s="16">
        <v>363.63310199999995</v>
      </c>
      <c r="K36" s="16">
        <v>258.857934</v>
      </c>
      <c r="L36" s="16">
        <v>43.13593199999998</v>
      </c>
      <c r="M36" s="69">
        <f t="shared" si="1"/>
        <v>1609.89913</v>
      </c>
      <c r="N36" s="16"/>
      <c r="O36" s="17">
        <v>664.24924</v>
      </c>
      <c r="P36" s="17">
        <v>0.49603700000000006</v>
      </c>
      <c r="Q36" s="16">
        <v>176.13243300000002</v>
      </c>
      <c r="R36" s="16">
        <v>82.92185999999998</v>
      </c>
      <c r="S36" s="17">
        <v>13.982616</v>
      </c>
      <c r="T36" s="69">
        <f t="shared" si="2"/>
        <v>937.7821859999999</v>
      </c>
      <c r="V36" s="16">
        <f t="shared" si="3"/>
        <v>2165.695798594118</v>
      </c>
      <c r="W36" s="16">
        <f t="shared" si="4"/>
        <v>725.724242</v>
      </c>
      <c r="X36" s="16">
        <f t="shared" si="5"/>
        <v>187.50066899999993</v>
      </c>
      <c r="Y36" s="16">
        <f t="shared" si="6"/>
        <v>1898.130874</v>
      </c>
      <c r="Z36" s="16">
        <f t="shared" si="7"/>
        <v>29.153315999999982</v>
      </c>
      <c r="AA36" s="16">
        <f t="shared" si="8"/>
        <v>5006.204899594119</v>
      </c>
      <c r="AC36">
        <v>247</v>
      </c>
      <c r="AD36" s="16">
        <v>6673703.195018176</v>
      </c>
    </row>
    <row r="37" spans="1:30" ht="12.75">
      <c r="A37" s="15">
        <v>1988</v>
      </c>
      <c r="B37" s="16">
        <v>2730.666326829412</v>
      </c>
      <c r="C37" s="16">
        <v>0</v>
      </c>
      <c r="D37" s="16">
        <v>0</v>
      </c>
      <c r="E37" s="16">
        <v>1766.4396000000002</v>
      </c>
      <c r="F37" s="11">
        <f t="shared" si="0"/>
        <v>4497.105926829412</v>
      </c>
      <c r="G37" s="16"/>
      <c r="H37" s="16">
        <v>219.20484399999998</v>
      </c>
      <c r="I37" s="16">
        <v>692.8894250000001</v>
      </c>
      <c r="J37" s="16">
        <v>354.48275800000005</v>
      </c>
      <c r="K37" s="16">
        <v>248.50383599999998</v>
      </c>
      <c r="L37" s="16">
        <v>42.25314</v>
      </c>
      <c r="M37" s="69">
        <f t="shared" si="1"/>
        <v>1557.3340030000002</v>
      </c>
      <c r="N37" s="16"/>
      <c r="O37" s="17">
        <v>712.3234640000001</v>
      </c>
      <c r="P37" s="17">
        <v>0.205154</v>
      </c>
      <c r="Q37" s="16">
        <v>172.496403</v>
      </c>
      <c r="R37" s="16">
        <v>93.44620199999999</v>
      </c>
      <c r="S37" s="16">
        <v>9.62419</v>
      </c>
      <c r="T37" s="69">
        <f t="shared" si="2"/>
        <v>988.095413</v>
      </c>
      <c r="V37" s="16">
        <f t="shared" si="3"/>
        <v>2237.5477068294117</v>
      </c>
      <c r="W37" s="16">
        <f t="shared" si="4"/>
        <v>692.6842710000001</v>
      </c>
      <c r="X37" s="16">
        <f t="shared" si="5"/>
        <v>181.98635500000006</v>
      </c>
      <c r="Y37" s="16">
        <f t="shared" si="6"/>
        <v>1921.497234</v>
      </c>
      <c r="Z37" s="16">
        <f t="shared" si="7"/>
        <v>32.62895</v>
      </c>
      <c r="AA37" s="16">
        <f t="shared" si="8"/>
        <v>5066.344516829412</v>
      </c>
      <c r="AC37">
        <v>250</v>
      </c>
      <c r="AD37" s="16">
        <v>6667715.145951014</v>
      </c>
    </row>
    <row r="38" spans="1:30" ht="12.75">
      <c r="A38" s="15">
        <v>1989</v>
      </c>
      <c r="B38" s="16">
        <v>2489.0552584764705</v>
      </c>
      <c r="C38" s="16">
        <v>0</v>
      </c>
      <c r="D38" s="16">
        <v>0</v>
      </c>
      <c r="E38" s="16">
        <v>1567.9532</v>
      </c>
      <c r="F38" s="11">
        <f t="shared" si="0"/>
        <v>4057.0084584764704</v>
      </c>
      <c r="G38" s="16"/>
      <c r="H38" s="16">
        <v>237.38363400000003</v>
      </c>
      <c r="I38" s="16">
        <v>773.289003</v>
      </c>
      <c r="J38" s="16">
        <v>322.709025</v>
      </c>
      <c r="K38" s="16">
        <v>306.63316499999996</v>
      </c>
      <c r="L38" s="16">
        <v>41.597431</v>
      </c>
      <c r="M38" s="69">
        <f t="shared" si="1"/>
        <v>1681.6122579999999</v>
      </c>
      <c r="N38" s="16"/>
      <c r="O38" s="17">
        <v>675.6056309999999</v>
      </c>
      <c r="P38" s="17">
        <v>0.210799</v>
      </c>
      <c r="Q38" s="16">
        <v>176.65665599999997</v>
      </c>
      <c r="R38" s="16">
        <v>83.10984</v>
      </c>
      <c r="S38" s="16">
        <v>2.795264</v>
      </c>
      <c r="T38" s="69">
        <f t="shared" si="2"/>
        <v>938.3781899999998</v>
      </c>
      <c r="V38" s="16">
        <f t="shared" si="3"/>
        <v>2050.833261476471</v>
      </c>
      <c r="W38" s="16">
        <f t="shared" si="4"/>
        <v>773.078204</v>
      </c>
      <c r="X38" s="16">
        <f t="shared" si="5"/>
        <v>146.05236900000003</v>
      </c>
      <c r="Y38" s="16">
        <f t="shared" si="6"/>
        <v>1791.4765249999998</v>
      </c>
      <c r="Z38" s="16">
        <f t="shared" si="7"/>
        <v>38.802167</v>
      </c>
      <c r="AA38" s="16">
        <f t="shared" si="8"/>
        <v>4800.242526476471</v>
      </c>
      <c r="AC38">
        <v>252</v>
      </c>
      <c r="AD38" s="16">
        <v>6684947.179255572</v>
      </c>
    </row>
    <row r="39" spans="1:30" ht="12.75">
      <c r="A39" s="15">
        <v>1990</v>
      </c>
      <c r="B39" s="11">
        <v>2505.9897643764707</v>
      </c>
      <c r="C39" s="11">
        <v>0</v>
      </c>
      <c r="D39" s="11">
        <v>0</v>
      </c>
      <c r="E39" s="11">
        <v>1614.9191</v>
      </c>
      <c r="F39" s="11">
        <f t="shared" si="0"/>
        <v>4120.908864376471</v>
      </c>
      <c r="G39" s="16"/>
      <c r="H39" s="16">
        <v>227.729345</v>
      </c>
      <c r="I39" s="16">
        <v>841.8975300000001</v>
      </c>
      <c r="J39" s="16">
        <v>322.80729599999995</v>
      </c>
      <c r="K39" s="16">
        <v>283.155776</v>
      </c>
      <c r="L39" s="16">
        <v>42.568256</v>
      </c>
      <c r="M39" s="69">
        <f t="shared" si="1"/>
        <v>1718.1582030000002</v>
      </c>
      <c r="N39" s="16"/>
      <c r="O39" s="17">
        <v>632.288789</v>
      </c>
      <c r="P39" s="17">
        <v>0.9011189999999999</v>
      </c>
      <c r="Q39" s="16">
        <v>166.352265</v>
      </c>
      <c r="R39" s="16">
        <v>58.545621</v>
      </c>
      <c r="S39" s="16">
        <v>1.9293759999999998</v>
      </c>
      <c r="T39" s="69">
        <f t="shared" si="2"/>
        <v>860.01717</v>
      </c>
      <c r="V39" s="16">
        <f t="shared" si="3"/>
        <v>2101.430320376471</v>
      </c>
      <c r="W39" s="16">
        <f t="shared" si="4"/>
        <v>840.9964110000001</v>
      </c>
      <c r="X39" s="16">
        <f t="shared" si="5"/>
        <v>156.45503099999996</v>
      </c>
      <c r="Y39" s="16">
        <f t="shared" si="6"/>
        <v>1839.5292550000001</v>
      </c>
      <c r="Z39" s="16">
        <f t="shared" si="7"/>
        <v>40.63888</v>
      </c>
      <c r="AA39" s="16">
        <f t="shared" si="8"/>
        <v>4979.049897376471</v>
      </c>
      <c r="AC39">
        <v>255</v>
      </c>
      <c r="AD39" s="16">
        <v>6763118.968256239</v>
      </c>
    </row>
    <row r="40" spans="1:30" ht="12.75">
      <c r="A40" s="15">
        <v>1991</v>
      </c>
      <c r="B40" s="11">
        <v>2052.7554262176473</v>
      </c>
      <c r="C40" s="11">
        <v>0</v>
      </c>
      <c r="D40" s="11">
        <v>0</v>
      </c>
      <c r="E40" s="11">
        <v>1507.2611000000002</v>
      </c>
      <c r="F40" s="11">
        <f t="shared" si="0"/>
        <v>3560.0165262176474</v>
      </c>
      <c r="G40" s="16"/>
      <c r="H40" s="16">
        <v>223.10022100000003</v>
      </c>
      <c r="I40" s="16">
        <v>732.9444080000001</v>
      </c>
      <c r="J40" s="16">
        <v>363.49273900000003</v>
      </c>
      <c r="K40" s="16">
        <v>248.051321</v>
      </c>
      <c r="L40" s="16">
        <v>47.461586000000004</v>
      </c>
      <c r="M40" s="69">
        <f t="shared" si="1"/>
        <v>1615.050275</v>
      </c>
      <c r="N40" s="16"/>
      <c r="O40" s="17">
        <v>482.245359</v>
      </c>
      <c r="P40" s="17">
        <v>0.9882329999999999</v>
      </c>
      <c r="Q40" s="16">
        <v>156.05571</v>
      </c>
      <c r="R40" s="16">
        <v>60.369116999999996</v>
      </c>
      <c r="S40" s="16">
        <v>3.6059150000000004</v>
      </c>
      <c r="T40" s="69">
        <f t="shared" si="2"/>
        <v>703.264334</v>
      </c>
      <c r="V40" s="16">
        <f t="shared" si="3"/>
        <v>1793.6102882176474</v>
      </c>
      <c r="W40" s="16">
        <f t="shared" si="4"/>
        <v>731.956175</v>
      </c>
      <c r="X40" s="16">
        <f t="shared" si="5"/>
        <v>207.43702900000002</v>
      </c>
      <c r="Y40" s="16">
        <f t="shared" si="6"/>
        <v>1694.9433040000001</v>
      </c>
      <c r="Z40" s="16">
        <f t="shared" si="7"/>
        <v>43.855671</v>
      </c>
      <c r="AA40" s="16">
        <f t="shared" si="8"/>
        <v>4471.802467217647</v>
      </c>
      <c r="AC40">
        <v>257</v>
      </c>
      <c r="AD40" s="16">
        <v>6748001.672026692</v>
      </c>
    </row>
    <row r="41" spans="1:30" ht="12.75">
      <c r="A41" s="15">
        <v>1992</v>
      </c>
      <c r="B41" s="11">
        <v>2558.5408591882356</v>
      </c>
      <c r="C41" s="11">
        <v>0</v>
      </c>
      <c r="D41" s="11">
        <v>0</v>
      </c>
      <c r="E41" s="11">
        <v>1449.176666</v>
      </c>
      <c r="F41" s="11">
        <f t="shared" si="0"/>
        <v>4007.7175251882354</v>
      </c>
      <c r="G41" s="16"/>
      <c r="H41" s="16">
        <v>211.30651500000002</v>
      </c>
      <c r="I41" s="16">
        <v>821.988211</v>
      </c>
      <c r="J41" s="16">
        <v>382.692587</v>
      </c>
      <c r="K41" s="16">
        <v>227.338963</v>
      </c>
      <c r="L41" s="16">
        <v>46.26841199999999</v>
      </c>
      <c r="M41" s="69">
        <f t="shared" si="1"/>
        <v>1689.594688</v>
      </c>
      <c r="N41" s="16"/>
      <c r="O41" s="17">
        <v>579.958484</v>
      </c>
      <c r="P41" s="17">
        <v>1.169848</v>
      </c>
      <c r="Q41" s="16">
        <v>164.89659199999997</v>
      </c>
      <c r="R41" s="16">
        <v>60.33233700000002</v>
      </c>
      <c r="S41" s="16">
        <v>4.1047910000000005</v>
      </c>
      <c r="T41" s="69">
        <f t="shared" si="2"/>
        <v>810.462052</v>
      </c>
      <c r="V41" s="16">
        <f t="shared" si="3"/>
        <v>2189.8888901882356</v>
      </c>
      <c r="W41" s="16">
        <f t="shared" si="4"/>
        <v>820.818363</v>
      </c>
      <c r="X41" s="16">
        <f t="shared" si="5"/>
        <v>217.79599500000003</v>
      </c>
      <c r="Y41" s="16">
        <f t="shared" si="6"/>
        <v>1616.183292</v>
      </c>
      <c r="Z41" s="16">
        <f t="shared" si="7"/>
        <v>42.16362099999999</v>
      </c>
      <c r="AA41" s="16">
        <f t="shared" si="8"/>
        <v>4886.850161188236</v>
      </c>
      <c r="AC41">
        <v>260</v>
      </c>
      <c r="AD41" s="16">
        <v>6520331.238813883</v>
      </c>
    </row>
    <row r="42" spans="1:30" ht="12.75">
      <c r="A42" s="15">
        <v>1993</v>
      </c>
      <c r="B42" s="11">
        <v>2696.609661511765</v>
      </c>
      <c r="C42" s="11">
        <v>0</v>
      </c>
      <c r="D42" s="11">
        <v>0</v>
      </c>
      <c r="E42" s="11">
        <v>1416.888632</v>
      </c>
      <c r="F42" s="11">
        <f t="shared" si="0"/>
        <v>4113.498293511765</v>
      </c>
      <c r="G42" s="16"/>
      <c r="H42" s="16">
        <v>215.225751</v>
      </c>
      <c r="I42" s="16">
        <v>807.346858</v>
      </c>
      <c r="J42" s="16">
        <v>313.402905</v>
      </c>
      <c r="K42" s="16">
        <v>254.154092</v>
      </c>
      <c r="L42" s="16">
        <v>43.883482999999984</v>
      </c>
      <c r="M42" s="69">
        <f t="shared" si="1"/>
        <v>1634.013089</v>
      </c>
      <c r="N42" s="16"/>
      <c r="O42" s="17">
        <v>647.587263</v>
      </c>
      <c r="P42" s="17">
        <v>1.460548</v>
      </c>
      <c r="Q42" s="16">
        <v>193.31588699999998</v>
      </c>
      <c r="R42" s="16">
        <v>61.366193</v>
      </c>
      <c r="S42" s="16">
        <v>3.925486</v>
      </c>
      <c r="T42" s="69">
        <f t="shared" si="2"/>
        <v>907.6553769999999</v>
      </c>
      <c r="V42" s="16">
        <f t="shared" si="3"/>
        <v>2264.248149511765</v>
      </c>
      <c r="W42" s="16">
        <f t="shared" si="4"/>
        <v>805.88631</v>
      </c>
      <c r="X42" s="16">
        <f t="shared" si="5"/>
        <v>120.087018</v>
      </c>
      <c r="Y42" s="16">
        <f t="shared" si="6"/>
        <v>1609.6765309999998</v>
      </c>
      <c r="Z42" s="16">
        <f t="shared" si="7"/>
        <v>39.957996999999985</v>
      </c>
      <c r="AA42" s="16">
        <f t="shared" si="8"/>
        <v>4839.856005511765</v>
      </c>
      <c r="AC42">
        <v>262</v>
      </c>
      <c r="AD42" s="16">
        <v>6605972.494630918</v>
      </c>
    </row>
    <row r="43" spans="1:30" ht="12.75">
      <c r="A43" s="15">
        <v>1994</v>
      </c>
      <c r="B43" s="11">
        <v>2549.4101985400002</v>
      </c>
      <c r="C43" s="11">
        <v>0</v>
      </c>
      <c r="D43" s="11">
        <v>0</v>
      </c>
      <c r="E43" s="11">
        <v>1398.6626</v>
      </c>
      <c r="F43" s="11">
        <f t="shared" si="0"/>
        <v>3948.0727985400003</v>
      </c>
      <c r="G43" s="16"/>
      <c r="H43" s="16">
        <v>213.18741999999997</v>
      </c>
      <c r="I43" s="16">
        <v>857.683072</v>
      </c>
      <c r="J43" s="16">
        <v>329.95563400000003</v>
      </c>
      <c r="K43" s="16">
        <v>300.111704</v>
      </c>
      <c r="L43" s="16">
        <v>45.407069</v>
      </c>
      <c r="M43" s="69">
        <f t="shared" si="1"/>
        <v>1746.344899</v>
      </c>
      <c r="N43" s="16"/>
      <c r="O43" s="17">
        <v>655.2565040000001</v>
      </c>
      <c r="P43" s="17">
        <v>1.468456</v>
      </c>
      <c r="Q43" s="16">
        <v>205.87825600000002</v>
      </c>
      <c r="R43" s="16">
        <v>273.056131</v>
      </c>
      <c r="S43" s="16">
        <v>7.279958</v>
      </c>
      <c r="T43" s="69">
        <f t="shared" si="2"/>
        <v>1142.939305</v>
      </c>
      <c r="V43" s="16">
        <f t="shared" si="3"/>
        <v>2107.3411145400005</v>
      </c>
      <c r="W43" s="16">
        <f t="shared" si="4"/>
        <v>856.2146160000001</v>
      </c>
      <c r="X43" s="16">
        <f t="shared" si="5"/>
        <v>124.07737800000001</v>
      </c>
      <c r="Y43" s="16">
        <f t="shared" si="6"/>
        <v>1425.718173</v>
      </c>
      <c r="Z43" s="16">
        <f t="shared" si="7"/>
        <v>38.127111</v>
      </c>
      <c r="AA43" s="16">
        <f t="shared" si="8"/>
        <v>4551.478392540001</v>
      </c>
      <c r="AC43">
        <v>265</v>
      </c>
      <c r="AD43" s="16">
        <v>6844372.65715659</v>
      </c>
    </row>
    <row r="44" spans="1:30" ht="12.75">
      <c r="A44" s="15">
        <v>1995</v>
      </c>
      <c r="B44" s="11">
        <v>2576.5411658764706</v>
      </c>
      <c r="C44" s="11">
        <v>0</v>
      </c>
      <c r="D44" s="11">
        <v>0</v>
      </c>
      <c r="E44" s="11">
        <v>1445.285502</v>
      </c>
      <c r="F44" s="11">
        <f t="shared" si="0"/>
        <v>4021.8266678764703</v>
      </c>
      <c r="G44" s="16"/>
      <c r="H44" s="16">
        <v>233.274506</v>
      </c>
      <c r="I44" s="16">
        <v>854.0169790000001</v>
      </c>
      <c r="J44" s="16">
        <v>408.01674699999995</v>
      </c>
      <c r="K44" s="16">
        <v>275.17822600000005</v>
      </c>
      <c r="L44" s="16">
        <v>45.61108099999999</v>
      </c>
      <c r="M44" s="69">
        <f t="shared" si="1"/>
        <v>1816.097539</v>
      </c>
      <c r="N44" s="16"/>
      <c r="O44" s="17">
        <v>629.2479850000001</v>
      </c>
      <c r="P44" s="17">
        <v>1.411932</v>
      </c>
      <c r="Q44" s="16">
        <v>203.528434</v>
      </c>
      <c r="R44" s="16">
        <v>338.9161390000001</v>
      </c>
      <c r="S44" s="16">
        <v>3.346718</v>
      </c>
      <c r="T44" s="69">
        <f t="shared" si="2"/>
        <v>1176.4512080000002</v>
      </c>
      <c r="V44" s="16">
        <f t="shared" si="3"/>
        <v>2180.567686876471</v>
      </c>
      <c r="W44" s="16">
        <f t="shared" si="4"/>
        <v>852.6050470000001</v>
      </c>
      <c r="X44" s="16">
        <f t="shared" si="5"/>
        <v>204.48831299999995</v>
      </c>
      <c r="Y44" s="16">
        <f t="shared" si="6"/>
        <v>1381.5475889999998</v>
      </c>
      <c r="Z44" s="16">
        <f t="shared" si="7"/>
        <v>42.26436299999999</v>
      </c>
      <c r="AA44" s="16">
        <f t="shared" si="8"/>
        <v>4661.47299887647</v>
      </c>
      <c r="AC44">
        <v>267</v>
      </c>
      <c r="AD44" s="16">
        <v>6852352.080465402</v>
      </c>
    </row>
    <row r="45" spans="1:30" ht="12.75">
      <c r="A45" s="15">
        <v>1996</v>
      </c>
      <c r="B45" s="11">
        <v>3049.6097949941177</v>
      </c>
      <c r="C45" s="11">
        <v>0</v>
      </c>
      <c r="D45" s="11">
        <v>0</v>
      </c>
      <c r="E45" s="11">
        <v>1490.6863999999998</v>
      </c>
      <c r="F45" s="11">
        <f t="shared" si="0"/>
        <v>4540.296194994117</v>
      </c>
      <c r="G45" s="16"/>
      <c r="H45" s="16">
        <v>234.96645900000001</v>
      </c>
      <c r="I45" s="16">
        <v>922.538734</v>
      </c>
      <c r="J45" s="16">
        <v>424.55269100000004</v>
      </c>
      <c r="K45" s="16">
        <v>329.66906</v>
      </c>
      <c r="L45" s="16">
        <v>51.61913400000002</v>
      </c>
      <c r="M45" s="69">
        <f t="shared" si="1"/>
        <v>1963.346078</v>
      </c>
      <c r="N45" s="16"/>
      <c r="O45" s="17">
        <v>794.9772969999999</v>
      </c>
      <c r="P45" s="17">
        <v>1.702289</v>
      </c>
      <c r="Q45" s="16">
        <v>212.12816199999997</v>
      </c>
      <c r="R45" s="16">
        <v>200.60199599999999</v>
      </c>
      <c r="S45" s="16">
        <v>4.3281279999999995</v>
      </c>
      <c r="T45" s="69">
        <f t="shared" si="2"/>
        <v>1213.737872</v>
      </c>
      <c r="V45" s="16">
        <f t="shared" si="3"/>
        <v>2489.598956994118</v>
      </c>
      <c r="W45" s="16">
        <f t="shared" si="4"/>
        <v>920.836445</v>
      </c>
      <c r="X45" s="16">
        <f t="shared" si="5"/>
        <v>212.42452900000006</v>
      </c>
      <c r="Y45" s="16">
        <f t="shared" si="6"/>
        <v>1619.753464</v>
      </c>
      <c r="Z45" s="16">
        <f t="shared" si="7"/>
        <v>47.29100600000002</v>
      </c>
      <c r="AA45" s="16">
        <f t="shared" si="8"/>
        <v>5289.904400994117</v>
      </c>
      <c r="AC45">
        <v>270</v>
      </c>
      <c r="AD45" s="16">
        <v>7180241.405274369</v>
      </c>
    </row>
    <row r="46" spans="1:30" ht="12.75">
      <c r="A46" s="15">
        <v>1997</v>
      </c>
      <c r="B46" s="11">
        <v>3197.3458649941176</v>
      </c>
      <c r="C46" s="11">
        <v>0</v>
      </c>
      <c r="D46" s="11">
        <v>0</v>
      </c>
      <c r="E46" s="11">
        <v>1556.8724</v>
      </c>
      <c r="F46" s="11">
        <f t="shared" si="0"/>
        <v>4754.218264994118</v>
      </c>
      <c r="G46" s="16"/>
      <c r="H46" s="16">
        <v>282.802167</v>
      </c>
      <c r="I46" s="16">
        <v>930.1970180000001</v>
      </c>
      <c r="J46" s="16">
        <v>400.41661</v>
      </c>
      <c r="K46" s="16">
        <v>274.25032</v>
      </c>
      <c r="L46" s="16">
        <v>55.74567300000001</v>
      </c>
      <c r="M46" s="69">
        <f t="shared" si="1"/>
        <v>1943.411788</v>
      </c>
      <c r="N46" s="16"/>
      <c r="O46" s="17">
        <v>802.688929</v>
      </c>
      <c r="P46" s="17">
        <v>1.6627550000000002</v>
      </c>
      <c r="Q46" s="16">
        <v>237.505124</v>
      </c>
      <c r="R46" s="16">
        <v>184.87362</v>
      </c>
      <c r="S46" s="16">
        <v>8.444855</v>
      </c>
      <c r="T46" s="69">
        <f t="shared" si="2"/>
        <v>1235.175283</v>
      </c>
      <c r="V46" s="16">
        <f t="shared" si="3"/>
        <v>2677.4591029941175</v>
      </c>
      <c r="W46" s="16">
        <f t="shared" si="4"/>
        <v>928.5342630000001</v>
      </c>
      <c r="X46" s="16">
        <f t="shared" si="5"/>
        <v>162.911486</v>
      </c>
      <c r="Y46" s="16">
        <f t="shared" si="6"/>
        <v>1646.2490999999998</v>
      </c>
      <c r="Z46" s="16">
        <f t="shared" si="7"/>
        <v>47.30081800000001</v>
      </c>
      <c r="AA46" s="16">
        <f t="shared" si="8"/>
        <v>5462.454769994118</v>
      </c>
      <c r="AC46">
        <v>273</v>
      </c>
      <c r="AD46" s="16">
        <v>7533020.280514993</v>
      </c>
    </row>
    <row r="47" spans="1:30" ht="12.75">
      <c r="A47" s="15">
        <v>1998</v>
      </c>
      <c r="B47" s="11">
        <v>2681.913369288235</v>
      </c>
      <c r="C47" s="11">
        <v>0</v>
      </c>
      <c r="D47" s="11">
        <v>0</v>
      </c>
      <c r="E47" s="11">
        <v>1850.355</v>
      </c>
      <c r="F47" s="11">
        <f t="shared" si="0"/>
        <v>4532.268369288235</v>
      </c>
      <c r="G47" s="16"/>
      <c r="H47" s="16">
        <v>480.191017</v>
      </c>
      <c r="I47" s="16">
        <v>1002.3895640000001</v>
      </c>
      <c r="J47" s="16">
        <v>675.19626</v>
      </c>
      <c r="K47" s="16">
        <v>351.243419</v>
      </c>
      <c r="L47" s="16">
        <v>60.71408899999999</v>
      </c>
      <c r="M47" s="69">
        <f t="shared" si="1"/>
        <v>2569.7343490000003</v>
      </c>
      <c r="N47" s="16"/>
      <c r="O47" s="17">
        <v>726.994039</v>
      </c>
      <c r="P47" s="17">
        <v>1.793739</v>
      </c>
      <c r="Q47" s="16">
        <v>263.394974</v>
      </c>
      <c r="R47" s="16">
        <v>159.75830300000004</v>
      </c>
      <c r="S47" s="16">
        <v>11.107009000000001</v>
      </c>
      <c r="T47" s="69">
        <f t="shared" si="2"/>
        <v>1163.048064</v>
      </c>
      <c r="V47" s="16">
        <f t="shared" si="3"/>
        <v>2435.110347288235</v>
      </c>
      <c r="W47" s="16">
        <f t="shared" si="4"/>
        <v>1000.5958250000001</v>
      </c>
      <c r="X47" s="16">
        <f t="shared" si="5"/>
        <v>411.80128600000006</v>
      </c>
      <c r="Y47" s="16">
        <f t="shared" si="6"/>
        <v>2041.8401159999999</v>
      </c>
      <c r="Z47" s="16">
        <f t="shared" si="7"/>
        <v>49.60707999999998</v>
      </c>
      <c r="AA47" s="16">
        <f t="shared" si="8"/>
        <v>5938.954654288234</v>
      </c>
      <c r="AC47">
        <v>276</v>
      </c>
      <c r="AD47" s="16">
        <v>8008865.739707295</v>
      </c>
    </row>
    <row r="48" spans="1:30" ht="12.75">
      <c r="A48" s="15">
        <v>1999</v>
      </c>
      <c r="B48" s="11">
        <v>2724.9820749941173</v>
      </c>
      <c r="C48" s="11">
        <v>0</v>
      </c>
      <c r="D48" s="11">
        <v>0</v>
      </c>
      <c r="E48" s="11">
        <v>1821.329</v>
      </c>
      <c r="F48" s="11">
        <f t="shared" si="0"/>
        <v>4546.311074994117</v>
      </c>
      <c r="G48" s="16"/>
      <c r="H48" s="16">
        <v>382.723394</v>
      </c>
      <c r="I48" s="16">
        <v>1038.3936330000001</v>
      </c>
      <c r="J48" s="16">
        <v>770.7025859999999</v>
      </c>
      <c r="K48" s="16">
        <v>344.54599</v>
      </c>
      <c r="L48" s="16">
        <v>67.00244</v>
      </c>
      <c r="M48" s="69">
        <f t="shared" si="1"/>
        <v>2603.3680430000004</v>
      </c>
      <c r="N48" s="16"/>
      <c r="O48" s="17">
        <v>702.1160749999999</v>
      </c>
      <c r="P48" s="17">
        <v>1.9346580000000002</v>
      </c>
      <c r="Q48" s="16">
        <v>334.36018899999993</v>
      </c>
      <c r="R48" s="16">
        <v>115.07298500000003</v>
      </c>
      <c r="S48" s="16">
        <v>11.182534000000006</v>
      </c>
      <c r="T48" s="69">
        <f t="shared" si="2"/>
        <v>1164.6664409999998</v>
      </c>
      <c r="V48" s="16">
        <f t="shared" si="3"/>
        <v>2405.5893939941175</v>
      </c>
      <c r="W48" s="16">
        <f t="shared" si="4"/>
        <v>1036.4589750000002</v>
      </c>
      <c r="X48" s="16">
        <f t="shared" si="5"/>
        <v>436.34239699999995</v>
      </c>
      <c r="Y48" s="16">
        <f t="shared" si="6"/>
        <v>2050.8020049999996</v>
      </c>
      <c r="Z48" s="16">
        <f t="shared" si="7"/>
        <v>55.819906</v>
      </c>
      <c r="AA48" s="16">
        <f t="shared" si="8"/>
        <v>5985.012676994118</v>
      </c>
      <c r="AC48">
        <v>278</v>
      </c>
      <c r="AD48" s="16">
        <v>8336761.5720622605</v>
      </c>
    </row>
    <row r="49" spans="1:30" ht="12.75">
      <c r="A49" s="15">
        <v>2000</v>
      </c>
      <c r="B49" s="11">
        <v>2931.601871858823</v>
      </c>
      <c r="C49" s="11">
        <v>0</v>
      </c>
      <c r="D49" s="11">
        <v>0</v>
      </c>
      <c r="E49" s="11">
        <v>1977.502</v>
      </c>
      <c r="F49" s="11">
        <f t="shared" si="0"/>
        <v>4909.1038718588225</v>
      </c>
      <c r="G49" s="16"/>
      <c r="H49" s="16">
        <v>421.87816000000004</v>
      </c>
      <c r="I49" s="16">
        <v>1122.266493</v>
      </c>
      <c r="J49" s="16">
        <v>737.418149</v>
      </c>
      <c r="K49" s="16">
        <v>506.794812</v>
      </c>
      <c r="L49" s="16">
        <v>73.19588500000002</v>
      </c>
      <c r="M49" s="69">
        <f t="shared" si="1"/>
        <v>2861.553499</v>
      </c>
      <c r="N49" s="16"/>
      <c r="O49" s="17">
        <v>740.285489</v>
      </c>
      <c r="P49" s="17">
        <v>2.541485</v>
      </c>
      <c r="Q49" s="16">
        <v>362.28777</v>
      </c>
      <c r="R49" s="16">
        <v>144.874607</v>
      </c>
      <c r="S49" s="16">
        <v>35.053258</v>
      </c>
      <c r="T49" s="69">
        <f t="shared" si="2"/>
        <v>1285.0426089999999</v>
      </c>
      <c r="V49" s="16">
        <f t="shared" si="3"/>
        <v>2613.1945428588233</v>
      </c>
      <c r="W49" s="16">
        <f t="shared" si="4"/>
        <v>1119.7250080000001</v>
      </c>
      <c r="X49" s="16">
        <f t="shared" si="5"/>
        <v>375.13037899999995</v>
      </c>
      <c r="Y49" s="16">
        <f t="shared" si="6"/>
        <v>2339.422205</v>
      </c>
      <c r="Z49" s="16">
        <f t="shared" si="7"/>
        <v>38.14262700000002</v>
      </c>
      <c r="AA49" s="16">
        <f t="shared" si="8"/>
        <v>6485.614761858822</v>
      </c>
      <c r="AC49">
        <v>281</v>
      </c>
      <c r="AD49" s="16">
        <v>8697298.233820088</v>
      </c>
    </row>
    <row r="50" spans="1:30" ht="12.75">
      <c r="A50" s="15">
        <v>2001</v>
      </c>
      <c r="B50" s="11">
        <v>2938.0933314435297</v>
      </c>
      <c r="C50" s="11">
        <v>0</v>
      </c>
      <c r="D50" s="11">
        <v>0</v>
      </c>
      <c r="E50" s="11">
        <v>1900.5072</v>
      </c>
      <c r="F50" s="11">
        <f t="shared" si="0"/>
        <v>4838.60053144353</v>
      </c>
      <c r="G50" s="16"/>
      <c r="H50" s="16">
        <v>426.083854</v>
      </c>
      <c r="I50" s="16">
        <v>1036.6172020000001</v>
      </c>
      <c r="J50" s="16">
        <v>793.0090379999999</v>
      </c>
      <c r="K50" s="16">
        <v>451.38528400000007</v>
      </c>
      <c r="L50" s="16">
        <v>71.66280599999996</v>
      </c>
      <c r="M50" s="69">
        <f t="shared" si="1"/>
        <v>2778.758184</v>
      </c>
      <c r="N50" s="16"/>
      <c r="O50" s="17">
        <v>791.281096</v>
      </c>
      <c r="P50" s="17">
        <v>2.373734</v>
      </c>
      <c r="Q50" s="16">
        <v>442.01301100000006</v>
      </c>
      <c r="R50" s="16">
        <v>88.37759700000001</v>
      </c>
      <c r="S50" s="16">
        <v>42.55363699999998</v>
      </c>
      <c r="T50" s="69">
        <f t="shared" si="2"/>
        <v>1366.599075</v>
      </c>
      <c r="V50" s="16">
        <f t="shared" si="3"/>
        <v>2572.8960894435295</v>
      </c>
      <c r="W50" s="16">
        <f t="shared" si="4"/>
        <v>1034.2434680000001</v>
      </c>
      <c r="X50" s="16">
        <f t="shared" si="5"/>
        <v>350.99602699999986</v>
      </c>
      <c r="Y50" s="16">
        <f t="shared" si="6"/>
        <v>2263.514887</v>
      </c>
      <c r="Z50" s="16">
        <f t="shared" si="7"/>
        <v>29.10916899999998</v>
      </c>
      <c r="AA50" s="16">
        <f t="shared" si="8"/>
        <v>6250.75964044353</v>
      </c>
      <c r="AC50">
        <v>283</v>
      </c>
      <c r="AD50" s="16">
        <v>9038371.65110011</v>
      </c>
    </row>
    <row r="51" spans="1:30" ht="12.75">
      <c r="A51" s="15">
        <v>2002</v>
      </c>
      <c r="B51" s="11">
        <v>3051.310508941177</v>
      </c>
      <c r="C51" s="11">
        <v>0</v>
      </c>
      <c r="D51" s="11">
        <v>0</v>
      </c>
      <c r="E51" s="11">
        <v>1530.4543999999999</v>
      </c>
      <c r="F51" s="11">
        <f t="shared" si="0"/>
        <v>4581.764908941177</v>
      </c>
      <c r="G51" s="16"/>
      <c r="H51" s="16">
        <v>427.051196</v>
      </c>
      <c r="I51" s="16">
        <v>1062.337551</v>
      </c>
      <c r="J51" s="16">
        <v>844.7825880000001</v>
      </c>
      <c r="K51" s="16">
        <v>423.047994</v>
      </c>
      <c r="L51" s="16">
        <v>68.241462</v>
      </c>
      <c r="M51" s="69">
        <f t="shared" si="1"/>
        <v>2825.460791</v>
      </c>
      <c r="N51" s="16"/>
      <c r="O51" s="17">
        <v>814.175088</v>
      </c>
      <c r="P51" s="17">
        <v>2.902912</v>
      </c>
      <c r="Q51" s="16">
        <v>458.963508</v>
      </c>
      <c r="R51" s="16">
        <v>54.55382299999999</v>
      </c>
      <c r="S51" s="16">
        <v>46.284249</v>
      </c>
      <c r="T51" s="69">
        <f t="shared" si="2"/>
        <v>1376.87958</v>
      </c>
      <c r="V51" s="16">
        <f t="shared" si="3"/>
        <v>2664.186616941177</v>
      </c>
      <c r="W51" s="16">
        <f t="shared" si="4"/>
        <v>1059.434639</v>
      </c>
      <c r="X51" s="16">
        <f t="shared" si="5"/>
        <v>385.81908000000016</v>
      </c>
      <c r="Y51" s="16">
        <f t="shared" si="6"/>
        <v>1898.948571</v>
      </c>
      <c r="Z51" s="16">
        <f t="shared" si="7"/>
        <v>21.957212999999996</v>
      </c>
      <c r="AA51" s="16">
        <f t="shared" si="8"/>
        <v>6030.346119941177</v>
      </c>
      <c r="AC51">
        <v>286</v>
      </c>
      <c r="AD51" s="16">
        <v>9050931.398358438</v>
      </c>
    </row>
    <row r="52" spans="1:30" ht="12.75">
      <c r="A52" s="15">
        <v>2003</v>
      </c>
      <c r="B52" s="11">
        <v>2927.8348219235295</v>
      </c>
      <c r="C52" s="11">
        <v>0</v>
      </c>
      <c r="D52" s="11">
        <v>0</v>
      </c>
      <c r="E52" s="11">
        <v>1456.4884</v>
      </c>
      <c r="F52" s="11">
        <f t="shared" si="0"/>
        <v>4384.32322192353</v>
      </c>
      <c r="G52" s="16"/>
      <c r="H52" s="16">
        <v>516.394212</v>
      </c>
      <c r="I52" s="16">
        <v>1029.315592</v>
      </c>
      <c r="J52" s="16">
        <v>840.083666</v>
      </c>
      <c r="K52" s="16">
        <v>487.104872</v>
      </c>
      <c r="L52" s="16">
        <v>77.532685</v>
      </c>
      <c r="M52" s="69">
        <f t="shared" si="1"/>
        <v>2950.431027</v>
      </c>
      <c r="N52" s="16"/>
      <c r="O52" s="17">
        <v>818.880361</v>
      </c>
      <c r="P52" s="17">
        <v>2.8473699999999997</v>
      </c>
      <c r="Q52" s="16">
        <v>474.5245319999999</v>
      </c>
      <c r="R52" s="16">
        <v>53.39126099999999</v>
      </c>
      <c r="S52" s="16">
        <v>50.200694</v>
      </c>
      <c r="T52" s="69">
        <f t="shared" si="2"/>
        <v>1399.8442179999997</v>
      </c>
      <c r="V52" s="16">
        <f t="shared" si="3"/>
        <v>2625.3486729235296</v>
      </c>
      <c r="W52" s="16">
        <f t="shared" si="4"/>
        <v>1026.468222</v>
      </c>
      <c r="X52" s="16">
        <f t="shared" si="5"/>
        <v>365.5591340000001</v>
      </c>
      <c r="Y52" s="16">
        <f t="shared" si="6"/>
        <v>1890.202011</v>
      </c>
      <c r="Z52" s="16">
        <f t="shared" si="7"/>
        <v>27.331991000000002</v>
      </c>
      <c r="AA52" s="16">
        <f t="shared" si="8"/>
        <v>5934.910030923529</v>
      </c>
      <c r="AC52">
        <v>288</v>
      </c>
      <c r="AD52" s="16">
        <v>9271268.440567583</v>
      </c>
    </row>
    <row r="53" spans="1:30" ht="12.75">
      <c r="A53" s="15">
        <v>2004</v>
      </c>
      <c r="B53" s="11">
        <v>2638.945703641177</v>
      </c>
      <c r="C53" s="11">
        <v>0</v>
      </c>
      <c r="D53" s="11">
        <v>0</v>
      </c>
      <c r="E53" s="11">
        <v>1726.3746</v>
      </c>
      <c r="F53" s="11">
        <f t="shared" si="0"/>
        <v>4365.320303641177</v>
      </c>
      <c r="G53" s="16"/>
      <c r="H53" s="16">
        <v>509.810694</v>
      </c>
      <c r="I53" s="16">
        <v>1173.641912</v>
      </c>
      <c r="J53" s="16">
        <v>938.3618270000001</v>
      </c>
      <c r="K53" s="16">
        <v>594.026481</v>
      </c>
      <c r="L53" s="16">
        <v>88.60837100000002</v>
      </c>
      <c r="M53" s="69">
        <f t="shared" si="1"/>
        <v>3304.4492849999997</v>
      </c>
      <c r="N53" s="16"/>
      <c r="O53" s="17">
        <v>838.01536</v>
      </c>
      <c r="P53" s="17">
        <v>2.8918809999999997</v>
      </c>
      <c r="Q53" s="16">
        <v>462.02272600000003</v>
      </c>
      <c r="R53" s="16">
        <v>91.388074</v>
      </c>
      <c r="S53" s="16">
        <v>41.996945000000004</v>
      </c>
      <c r="T53" s="69">
        <f t="shared" si="2"/>
        <v>1436.314986</v>
      </c>
      <c r="V53" s="16">
        <f t="shared" si="3"/>
        <v>2310.7410376411767</v>
      </c>
      <c r="W53" s="16">
        <f t="shared" si="4"/>
        <v>1170.750031</v>
      </c>
      <c r="X53" s="16">
        <f t="shared" si="5"/>
        <v>476.339101</v>
      </c>
      <c r="Y53" s="16">
        <f t="shared" si="6"/>
        <v>2229.013007</v>
      </c>
      <c r="Z53" s="16">
        <f t="shared" si="7"/>
        <v>46.611426000000016</v>
      </c>
      <c r="AA53" s="16">
        <f t="shared" si="8"/>
        <v>6233.454602641176</v>
      </c>
      <c r="AC53">
        <v>291</v>
      </c>
      <c r="AD53" s="16">
        <v>9997746.5752742</v>
      </c>
    </row>
    <row r="54" spans="1:30" ht="12.75">
      <c r="A54" s="15">
        <v>2005</v>
      </c>
      <c r="B54" s="11">
        <v>2588.544112141177</v>
      </c>
      <c r="C54" s="11">
        <v>0</v>
      </c>
      <c r="D54" s="11">
        <v>0</v>
      </c>
      <c r="E54" s="11">
        <v>2149.1326</v>
      </c>
      <c r="F54" s="11">
        <f t="shared" si="0"/>
        <v>4737.676712141177</v>
      </c>
      <c r="G54" s="16"/>
      <c r="H54" s="16">
        <v>539.368196</v>
      </c>
      <c r="I54" s="16">
        <v>1169.656725</v>
      </c>
      <c r="J54" s="16">
        <v>963.1600119999998</v>
      </c>
      <c r="K54" s="16">
        <v>742.282643</v>
      </c>
      <c r="L54" s="16">
        <v>109.36850699999997</v>
      </c>
      <c r="M54" s="69">
        <f t="shared" si="1"/>
        <v>3523.836083</v>
      </c>
      <c r="N54" s="16"/>
      <c r="O54" s="17">
        <v>768.700647</v>
      </c>
      <c r="P54" s="17">
        <v>3.379519</v>
      </c>
      <c r="Q54" s="16">
        <v>469.04025399999995</v>
      </c>
      <c r="R54" s="16">
        <v>85.481543</v>
      </c>
      <c r="S54" s="16">
        <v>25.561336000000004</v>
      </c>
      <c r="T54" s="69">
        <f t="shared" si="2"/>
        <v>1352.163299</v>
      </c>
      <c r="V54" s="16">
        <f t="shared" si="3"/>
        <v>2359.2116611411766</v>
      </c>
      <c r="W54" s="16">
        <f t="shared" si="4"/>
        <v>1166.277206</v>
      </c>
      <c r="X54" s="16">
        <f t="shared" si="5"/>
        <v>494.1197579999999</v>
      </c>
      <c r="Y54" s="16">
        <f t="shared" si="6"/>
        <v>2805.9337</v>
      </c>
      <c r="Z54" s="16">
        <f t="shared" si="7"/>
        <v>83.80717099999995</v>
      </c>
      <c r="AA54" s="16">
        <f t="shared" si="8"/>
        <v>6909.349496141178</v>
      </c>
      <c r="AC54">
        <v>296</v>
      </c>
      <c r="AD54" s="16">
        <v>10720581.749067679</v>
      </c>
    </row>
    <row r="55" spans="1:30" ht="12.75">
      <c r="A55" s="15">
        <v>2006</v>
      </c>
      <c r="B55" s="11">
        <v>2267.2150982882354</v>
      </c>
      <c r="C55" s="11">
        <v>0</v>
      </c>
      <c r="D55" s="11">
        <v>0</v>
      </c>
      <c r="E55" s="11">
        <v>2198.8354</v>
      </c>
      <c r="F55" s="11">
        <f t="shared" si="0"/>
        <v>4466.050498288236</v>
      </c>
      <c r="G55" s="16"/>
      <c r="H55" s="16">
        <v>481.988081</v>
      </c>
      <c r="I55" s="16">
        <v>1194.4316569999999</v>
      </c>
      <c r="J55" s="16">
        <v>1259.871754</v>
      </c>
      <c r="K55" s="16">
        <v>949.2717709999998</v>
      </c>
      <c r="L55" s="16">
        <v>114.77822200000004</v>
      </c>
      <c r="M55" s="69">
        <f t="shared" si="1"/>
        <v>4000.3414849999995</v>
      </c>
      <c r="N55" s="16"/>
      <c r="O55" s="17">
        <v>680.105823</v>
      </c>
      <c r="P55" s="17">
        <v>3.594677</v>
      </c>
      <c r="Q55" s="16">
        <v>456.07969899999995</v>
      </c>
      <c r="R55" s="16">
        <v>92.57136299999999</v>
      </c>
      <c r="S55" s="16">
        <v>23.30568</v>
      </c>
      <c r="T55" s="69">
        <f t="shared" si="2"/>
        <v>1255.657242</v>
      </c>
      <c r="V55" s="16">
        <f t="shared" si="3"/>
        <v>2069.0973562882355</v>
      </c>
      <c r="W55" s="16">
        <f t="shared" si="4"/>
        <v>1190.8369799999998</v>
      </c>
      <c r="X55" s="16">
        <f t="shared" si="5"/>
        <v>803.7920550000001</v>
      </c>
      <c r="Y55" s="16">
        <f t="shared" si="6"/>
        <v>3055.5358079999996</v>
      </c>
      <c r="Z55" s="16">
        <f t="shared" si="7"/>
        <v>91.47254200000005</v>
      </c>
      <c r="AA55" s="16">
        <f t="shared" si="8"/>
        <v>7210.7347412882345</v>
      </c>
      <c r="AC55">
        <v>301</v>
      </c>
      <c r="AD55" s="16">
        <v>11225410.81132768</v>
      </c>
    </row>
    <row r="56" spans="1:30" ht="12.75">
      <c r="A56" s="15">
        <v>2007</v>
      </c>
      <c r="B56" s="11">
        <v>2352.479666729412</v>
      </c>
      <c r="C56" s="11">
        <v>0</v>
      </c>
      <c r="D56" s="11">
        <v>0</v>
      </c>
      <c r="E56" s="11">
        <v>2229.8184</v>
      </c>
      <c r="F56" s="11">
        <f>SUM(B56:E56)</f>
        <v>4582.298066729412</v>
      </c>
      <c r="G56" s="16"/>
      <c r="H56" s="16">
        <v>501.202314</v>
      </c>
      <c r="I56" s="16">
        <v>1299.234173</v>
      </c>
      <c r="J56" s="16">
        <v>1416.665723</v>
      </c>
      <c r="K56" s="16">
        <v>855.8664502889156</v>
      </c>
      <c r="L56" s="16">
        <v>128.784412</v>
      </c>
      <c r="M56" s="69">
        <f t="shared" si="1"/>
        <v>4201.753072288916</v>
      </c>
      <c r="N56" s="16"/>
      <c r="O56" s="17">
        <v>641.5911709999999</v>
      </c>
      <c r="P56" s="17">
        <v>4.958071</v>
      </c>
      <c r="Q56" s="16">
        <v>665.2696520000001</v>
      </c>
      <c r="R56" s="16">
        <v>143.863331</v>
      </c>
      <c r="S56" s="16">
        <v>23.502765999999998</v>
      </c>
      <c r="T56" s="69">
        <f t="shared" si="2"/>
        <v>1479.184991</v>
      </c>
      <c r="V56" s="16">
        <f t="shared" si="3"/>
        <v>2212.0908097294123</v>
      </c>
      <c r="W56" s="16">
        <f t="shared" si="4"/>
        <v>1294.276102</v>
      </c>
      <c r="X56" s="16">
        <f t="shared" si="5"/>
        <v>751.396071</v>
      </c>
      <c r="Y56" s="16">
        <f t="shared" si="6"/>
        <v>2941.8215192889156</v>
      </c>
      <c r="Z56" s="16">
        <f t="shared" si="7"/>
        <v>105.28164600000001</v>
      </c>
      <c r="AA56" s="16">
        <f t="shared" si="8"/>
        <v>7304.866148018327</v>
      </c>
      <c r="AC56">
        <v>308</v>
      </c>
      <c r="AD56" s="16">
        <v>11897251.67185747</v>
      </c>
    </row>
    <row r="57" spans="1:30" ht="12.75">
      <c r="A57" s="15">
        <v>2008</v>
      </c>
      <c r="B57" s="11">
        <v>2236.5816518294123</v>
      </c>
      <c r="C57" s="11">
        <v>0</v>
      </c>
      <c r="D57" s="11">
        <v>0</v>
      </c>
      <c r="E57" s="11">
        <v>2185.842</v>
      </c>
      <c r="F57" s="11">
        <f>SUM(B57:E57)</f>
        <v>4422.423651829413</v>
      </c>
      <c r="G57" s="16"/>
      <c r="H57" s="16">
        <v>449.729838</v>
      </c>
      <c r="I57" s="16">
        <v>1177.7415079999998</v>
      </c>
      <c r="J57" s="16">
        <v>2318.786769</v>
      </c>
      <c r="K57" s="16">
        <v>697.199199</v>
      </c>
      <c r="L57" s="16">
        <v>107.408853</v>
      </c>
      <c r="M57" s="69">
        <f t="shared" si="1"/>
        <v>4750.866166999999</v>
      </c>
      <c r="N57" s="16"/>
      <c r="O57" s="17">
        <v>726.867037</v>
      </c>
      <c r="P57" s="17">
        <v>5.983877</v>
      </c>
      <c r="Q57" s="16">
        <v>1065.773196</v>
      </c>
      <c r="R57" s="16">
        <v>102.707114</v>
      </c>
      <c r="S57" s="16">
        <v>22.129540999999982</v>
      </c>
      <c r="T57" s="69">
        <f t="shared" si="2"/>
        <v>1923.4607650000003</v>
      </c>
      <c r="V57" s="16">
        <f t="shared" si="3"/>
        <v>1959.4444528294125</v>
      </c>
      <c r="W57" s="16">
        <f t="shared" si="4"/>
        <v>1171.757631</v>
      </c>
      <c r="X57" s="16">
        <f t="shared" si="5"/>
        <v>1253.0135729999997</v>
      </c>
      <c r="Y57" s="16">
        <f t="shared" si="6"/>
        <v>2780.3340850000004</v>
      </c>
      <c r="Z57" s="16">
        <f t="shared" si="7"/>
        <v>85.279312</v>
      </c>
      <c r="AA57" s="16">
        <f t="shared" si="8"/>
        <v>7249.829053829413</v>
      </c>
      <c r="AC57">
        <v>315</v>
      </c>
      <c r="AD57" s="16">
        <v>12048292.689432465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F57"/>
  <sheetViews>
    <sheetView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I55" sqref="AI55"/>
    </sheetView>
  </sheetViews>
  <sheetFormatPr defaultColWidth="11.421875" defaultRowHeight="12.75"/>
  <cols>
    <col min="1" max="1" width="13.8515625" style="12" customWidth="1"/>
    <col min="2" max="3" width="14.00390625" style="11" bestFit="1" customWidth="1"/>
    <col min="4" max="4" width="13.00390625" style="11" bestFit="1" customWidth="1"/>
    <col min="5" max="6" width="14.00390625" style="11" bestFit="1" customWidth="1"/>
    <col min="8" max="8" width="11.421875" style="6" customWidth="1"/>
    <col min="9" max="9" width="12.57421875" style="6" customWidth="1"/>
    <col min="10" max="10" width="12.421875" style="6" customWidth="1"/>
    <col min="11" max="11" width="11.421875" style="6" customWidth="1"/>
    <col min="15" max="15" width="11.421875" style="13" customWidth="1"/>
    <col min="16" max="16" width="12.00390625" style="13" bestFit="1" customWidth="1"/>
    <col min="22" max="23" width="13.421875" style="0" bestFit="1" customWidth="1"/>
    <col min="24" max="24" width="13.140625" style="0" bestFit="1" customWidth="1"/>
    <col min="25" max="26" width="14.8515625" style="0" bestFit="1" customWidth="1"/>
    <col min="27" max="27" width="13.421875" style="0" bestFit="1" customWidth="1"/>
    <col min="30" max="30" width="16.00390625" style="0" bestFit="1" customWidth="1"/>
  </cols>
  <sheetData>
    <row r="1" spans="1:16" s="5" customFormat="1" ht="18">
      <c r="A1" s="75" t="s">
        <v>226</v>
      </c>
      <c r="B1" s="11"/>
      <c r="C1" s="11"/>
      <c r="D1" s="11"/>
      <c r="E1" s="11"/>
      <c r="F1" s="11"/>
      <c r="H1" s="6"/>
      <c r="I1" s="6"/>
      <c r="J1" s="6"/>
      <c r="K1" s="6"/>
      <c r="O1" s="14"/>
      <c r="P1" s="14"/>
    </row>
    <row r="2" spans="1:16" s="5" customFormat="1" ht="15.75">
      <c r="A2" s="9" t="s">
        <v>223</v>
      </c>
      <c r="B2" s="11"/>
      <c r="C2" s="11"/>
      <c r="D2" s="11"/>
      <c r="E2" s="11"/>
      <c r="F2" s="11"/>
      <c r="H2" s="6"/>
      <c r="I2" s="6"/>
      <c r="J2" s="6"/>
      <c r="K2" s="6"/>
      <c r="O2" s="14"/>
      <c r="P2" s="14"/>
    </row>
    <row r="3" spans="1:16" s="5" customFormat="1" ht="15.75">
      <c r="A3" s="9" t="s">
        <v>224</v>
      </c>
      <c r="B3" s="11"/>
      <c r="C3" s="11"/>
      <c r="D3" s="11"/>
      <c r="E3" s="11"/>
      <c r="F3" s="11"/>
      <c r="H3" s="6"/>
      <c r="I3" s="6"/>
      <c r="J3" s="6"/>
      <c r="K3" s="6"/>
      <c r="O3" s="13"/>
      <c r="P3" s="13"/>
    </row>
    <row r="4" spans="1:16" s="5" customFormat="1" ht="15.75">
      <c r="A4" s="9" t="s">
        <v>19</v>
      </c>
      <c r="B4" s="11"/>
      <c r="C4" s="11"/>
      <c r="D4" s="11"/>
      <c r="E4" s="11"/>
      <c r="F4" s="11"/>
      <c r="H4" s="6"/>
      <c r="I4" s="6"/>
      <c r="J4" s="6"/>
      <c r="K4" s="6"/>
      <c r="O4" s="13"/>
      <c r="P4" s="13"/>
    </row>
    <row r="5" spans="1:16" s="5" customFormat="1" ht="12.75">
      <c r="A5" s="25" t="s">
        <v>28</v>
      </c>
      <c r="B5" s="11"/>
      <c r="C5" s="11"/>
      <c r="D5" s="11"/>
      <c r="E5" s="11"/>
      <c r="F5" s="11"/>
      <c r="H5" s="6"/>
      <c r="I5" s="6"/>
      <c r="J5" s="6"/>
      <c r="K5" s="6"/>
      <c r="O5" s="13"/>
      <c r="P5" s="13"/>
    </row>
    <row r="6" spans="7:136" ht="12.75">
      <c r="G6" s="6"/>
      <c r="N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EF6" s="6"/>
    </row>
    <row r="7" spans="2:136" ht="12.75">
      <c r="B7" s="76" t="s">
        <v>27</v>
      </c>
      <c r="C7" s="76"/>
      <c r="D7" s="76"/>
      <c r="E7" s="76"/>
      <c r="F7" s="76"/>
      <c r="G7" s="6"/>
      <c r="H7" s="77" t="s">
        <v>23</v>
      </c>
      <c r="I7" s="77"/>
      <c r="J7" s="77"/>
      <c r="K7" s="77"/>
      <c r="L7" s="77"/>
      <c r="M7" s="77"/>
      <c r="N7" s="6"/>
      <c r="O7" s="79" t="s">
        <v>24</v>
      </c>
      <c r="P7" s="79"/>
      <c r="Q7" s="77"/>
      <c r="R7" s="77"/>
      <c r="S7" s="77"/>
      <c r="T7" s="80"/>
      <c r="U7" s="6"/>
      <c r="V7" s="79" t="s">
        <v>30</v>
      </c>
      <c r="W7" s="79"/>
      <c r="X7" s="77"/>
      <c r="Y7" s="77"/>
      <c r="Z7" s="77"/>
      <c r="AA7" s="80"/>
      <c r="AB7" s="6"/>
      <c r="AC7" s="77"/>
      <c r="AD7" s="77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EF7" s="6"/>
    </row>
    <row r="8" spans="2:136" ht="12.75">
      <c r="B8" s="76" t="s">
        <v>29</v>
      </c>
      <c r="C8" s="76" t="s">
        <v>29</v>
      </c>
      <c r="D8" s="76" t="s">
        <v>29</v>
      </c>
      <c r="E8" s="76" t="s">
        <v>29</v>
      </c>
      <c r="F8" s="76" t="s">
        <v>29</v>
      </c>
      <c r="G8" s="6"/>
      <c r="H8" s="76" t="s">
        <v>29</v>
      </c>
      <c r="I8" s="76" t="s">
        <v>29</v>
      </c>
      <c r="J8" s="76" t="s">
        <v>29</v>
      </c>
      <c r="K8" s="76" t="s">
        <v>29</v>
      </c>
      <c r="L8" s="76" t="s">
        <v>29</v>
      </c>
      <c r="M8" s="76" t="s">
        <v>29</v>
      </c>
      <c r="N8" s="6"/>
      <c r="O8" s="76" t="s">
        <v>29</v>
      </c>
      <c r="P8" s="76" t="s">
        <v>29</v>
      </c>
      <c r="Q8" s="76" t="s">
        <v>29</v>
      </c>
      <c r="R8" s="76" t="s">
        <v>29</v>
      </c>
      <c r="S8" s="76" t="s">
        <v>29</v>
      </c>
      <c r="T8" s="76" t="s">
        <v>29</v>
      </c>
      <c r="U8" s="6"/>
      <c r="V8" s="76" t="s">
        <v>29</v>
      </c>
      <c r="W8" s="76" t="s">
        <v>29</v>
      </c>
      <c r="X8" s="76" t="s">
        <v>29</v>
      </c>
      <c r="Y8" s="76" t="s">
        <v>29</v>
      </c>
      <c r="Z8" s="76" t="s">
        <v>29</v>
      </c>
      <c r="AA8" s="76" t="s">
        <v>29</v>
      </c>
      <c r="AB8" s="6"/>
      <c r="AC8" s="77" t="s">
        <v>222</v>
      </c>
      <c r="AD8" s="70" t="s">
        <v>228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EF8" s="6"/>
    </row>
    <row r="9" spans="1:136" ht="12.75">
      <c r="A9" s="15" t="s">
        <v>15</v>
      </c>
      <c r="B9" s="76" t="s">
        <v>11</v>
      </c>
      <c r="C9" s="76" t="s">
        <v>16</v>
      </c>
      <c r="D9" s="76" t="s">
        <v>21</v>
      </c>
      <c r="E9" s="76" t="s">
        <v>22</v>
      </c>
      <c r="F9" s="76" t="s">
        <v>26</v>
      </c>
      <c r="G9" s="6"/>
      <c r="H9" s="76" t="s">
        <v>11</v>
      </c>
      <c r="I9" s="76" t="s">
        <v>16</v>
      </c>
      <c r="J9" s="76" t="s">
        <v>227</v>
      </c>
      <c r="K9" s="76" t="s">
        <v>22</v>
      </c>
      <c r="L9" s="78" t="s">
        <v>25</v>
      </c>
      <c r="M9" s="78" t="s">
        <v>23</v>
      </c>
      <c r="N9" s="6"/>
      <c r="O9" s="76" t="s">
        <v>11</v>
      </c>
      <c r="P9" s="76" t="s">
        <v>16</v>
      </c>
      <c r="Q9" s="76" t="s">
        <v>227</v>
      </c>
      <c r="R9" s="76" t="s">
        <v>22</v>
      </c>
      <c r="S9" s="78" t="s">
        <v>25</v>
      </c>
      <c r="T9" s="77" t="s">
        <v>24</v>
      </c>
      <c r="U9" s="6"/>
      <c r="V9" s="76" t="s">
        <v>11</v>
      </c>
      <c r="W9" s="76" t="s">
        <v>16</v>
      </c>
      <c r="X9" s="76" t="s">
        <v>227</v>
      </c>
      <c r="Y9" s="76" t="s">
        <v>22</v>
      </c>
      <c r="Z9" s="78" t="s">
        <v>25</v>
      </c>
      <c r="AA9" s="77" t="s">
        <v>20</v>
      </c>
      <c r="AB9" s="6"/>
      <c r="AC9" s="77" t="s">
        <v>17</v>
      </c>
      <c r="AD9" s="77" t="s">
        <v>221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EF9" s="6"/>
    </row>
    <row r="10" spans="1:30" ht="12.75">
      <c r="A10" s="15">
        <v>1961</v>
      </c>
      <c r="B10" s="100">
        <v>4402.2572228</v>
      </c>
      <c r="C10" s="100">
        <v>7143.94</v>
      </c>
      <c r="D10" s="100">
        <v>0</v>
      </c>
      <c r="E10" s="100">
        <v>579.44</v>
      </c>
      <c r="F10" s="11">
        <f aca="true" t="shared" si="0" ref="F10:F55">SUM(B10:E10)</f>
        <v>12125.6372228</v>
      </c>
      <c r="G10" s="16"/>
      <c r="H10" s="67">
        <v>198.521</v>
      </c>
      <c r="I10" s="67">
        <v>8985</v>
      </c>
      <c r="J10" s="67">
        <v>0</v>
      </c>
      <c r="K10" s="67">
        <v>0</v>
      </c>
      <c r="L10" s="68">
        <v>0</v>
      </c>
      <c r="M10" s="69">
        <f>SUM(H10:L10)</f>
        <v>9183.521</v>
      </c>
      <c r="N10" s="69"/>
      <c r="O10" s="17">
        <v>327.996</v>
      </c>
      <c r="P10" s="11">
        <v>11986</v>
      </c>
      <c r="Q10" s="17">
        <v>0</v>
      </c>
      <c r="R10" s="11">
        <v>0</v>
      </c>
      <c r="S10" s="11">
        <v>0</v>
      </c>
      <c r="T10" s="69">
        <f>SUM(O10:S10)</f>
        <v>12313.996</v>
      </c>
      <c r="U10" s="68"/>
      <c r="V10" s="69"/>
      <c r="W10" s="69"/>
      <c r="X10" s="69"/>
      <c r="Y10" s="69"/>
      <c r="Z10" s="11"/>
      <c r="AA10" s="69"/>
      <c r="AC10">
        <v>858</v>
      </c>
      <c r="AD10" s="16">
        <v>3206251.0281746415</v>
      </c>
    </row>
    <row r="11" spans="1:30" ht="12.75">
      <c r="A11" s="15">
        <v>1962</v>
      </c>
      <c r="B11" s="100">
        <v>3799.8021228000002</v>
      </c>
      <c r="C11" s="100">
        <v>7597.92</v>
      </c>
      <c r="D11" s="100">
        <v>0</v>
      </c>
      <c r="E11" s="100">
        <v>692.82</v>
      </c>
      <c r="F11" s="11">
        <f t="shared" si="0"/>
        <v>12090.5421228</v>
      </c>
      <c r="G11" s="16"/>
      <c r="H11" s="16">
        <v>206.516</v>
      </c>
      <c r="I11" s="16">
        <v>9749</v>
      </c>
      <c r="J11" s="16">
        <v>0</v>
      </c>
      <c r="K11" s="11">
        <v>0</v>
      </c>
      <c r="L11" s="11">
        <v>0</v>
      </c>
      <c r="M11" s="69">
        <f>SUM(H11:L11)</f>
        <v>9955.516</v>
      </c>
      <c r="N11" s="69"/>
      <c r="O11" s="17">
        <v>280.284</v>
      </c>
      <c r="P11" s="17">
        <v>14826</v>
      </c>
      <c r="Q11" s="17">
        <v>0</v>
      </c>
      <c r="R11" s="17">
        <v>0</v>
      </c>
      <c r="S11" s="17">
        <v>0</v>
      </c>
      <c r="T11" s="69">
        <f>SUM(O11:S11)</f>
        <v>15106.284</v>
      </c>
      <c r="V11" s="16">
        <f>B11+H11-O11</f>
        <v>3726.0341228</v>
      </c>
      <c r="W11" s="16">
        <f aca="true" t="shared" si="1" ref="W11:Y26">C11+I11-P11</f>
        <v>2520.9199999999983</v>
      </c>
      <c r="X11" s="16">
        <f t="shared" si="1"/>
        <v>0</v>
      </c>
      <c r="Y11" s="16">
        <f t="shared" si="1"/>
        <v>692.82</v>
      </c>
      <c r="Z11" s="16">
        <f>L11-S11</f>
        <v>0</v>
      </c>
      <c r="AA11" s="16">
        <f>F11+M11-T11</f>
        <v>6939.774122800001</v>
      </c>
      <c r="AC11">
        <v>869</v>
      </c>
      <c r="AD11" s="16">
        <v>3294181.2874068483</v>
      </c>
    </row>
    <row r="12" spans="1:30" ht="12.75">
      <c r="A12" s="15">
        <v>1963</v>
      </c>
      <c r="B12" s="100">
        <v>4228.5471218</v>
      </c>
      <c r="C12" s="100">
        <v>7552.94</v>
      </c>
      <c r="D12" s="100">
        <v>0</v>
      </c>
      <c r="E12" s="100">
        <v>693.605</v>
      </c>
      <c r="F12" s="11">
        <f t="shared" si="0"/>
        <v>12475.0921218</v>
      </c>
      <c r="G12" s="16"/>
      <c r="H12" s="16">
        <v>209.79</v>
      </c>
      <c r="I12" s="16">
        <v>11811</v>
      </c>
      <c r="J12" s="16">
        <v>0</v>
      </c>
      <c r="K12" s="16">
        <v>0</v>
      </c>
      <c r="L12" s="16">
        <v>0</v>
      </c>
      <c r="M12" s="69">
        <f aca="true" t="shared" si="2" ref="M12:M57">SUM(H12:L12)</f>
        <v>12020.79</v>
      </c>
      <c r="N12" s="16"/>
      <c r="O12" s="17">
        <v>300.558</v>
      </c>
      <c r="P12" s="17">
        <v>16654</v>
      </c>
      <c r="Q12" s="17">
        <v>0</v>
      </c>
      <c r="R12" s="17">
        <v>0</v>
      </c>
      <c r="S12" s="17">
        <v>0</v>
      </c>
      <c r="T12" s="69">
        <f aca="true" t="shared" si="3" ref="T12:T57">SUM(O12:S12)</f>
        <v>16954.558</v>
      </c>
      <c r="V12" s="16">
        <f aca="true" t="shared" si="4" ref="V12:Y57">B12+H12-O12</f>
        <v>4137.7791218</v>
      </c>
      <c r="W12" s="16">
        <f t="shared" si="1"/>
        <v>2709.9399999999987</v>
      </c>
      <c r="X12" s="16">
        <f t="shared" si="1"/>
        <v>0</v>
      </c>
      <c r="Y12" s="16">
        <f t="shared" si="1"/>
        <v>693.605</v>
      </c>
      <c r="Z12" s="16">
        <f aca="true" t="shared" si="5" ref="Z12:Z57">L12-S12</f>
        <v>0</v>
      </c>
      <c r="AA12" s="16">
        <f aca="true" t="shared" si="6" ref="AA12:AA57">F12+M12-T12</f>
        <v>7541.3241218</v>
      </c>
      <c r="AC12">
        <v>877</v>
      </c>
      <c r="AD12" s="16">
        <v>3478806.8740811814</v>
      </c>
    </row>
    <row r="13" spans="1:30" ht="12.75">
      <c r="A13" s="15">
        <v>1964</v>
      </c>
      <c r="B13" s="100">
        <v>4040.5903314</v>
      </c>
      <c r="C13" s="100">
        <v>7904.06</v>
      </c>
      <c r="D13" s="100">
        <v>0</v>
      </c>
      <c r="E13" s="100">
        <v>819.14</v>
      </c>
      <c r="F13" s="11">
        <f t="shared" si="0"/>
        <v>12763.7903314</v>
      </c>
      <c r="G13" s="16"/>
      <c r="H13" s="16">
        <v>221.245</v>
      </c>
      <c r="I13" s="16">
        <v>13082</v>
      </c>
      <c r="J13" s="16">
        <v>0</v>
      </c>
      <c r="K13" s="16">
        <v>0</v>
      </c>
      <c r="L13" s="16">
        <v>0</v>
      </c>
      <c r="M13" s="69">
        <f t="shared" si="2"/>
        <v>13303.245</v>
      </c>
      <c r="N13" s="16"/>
      <c r="O13" s="17">
        <v>304.79</v>
      </c>
      <c r="P13" s="17">
        <v>17105</v>
      </c>
      <c r="Q13" s="17">
        <v>0</v>
      </c>
      <c r="R13" s="17">
        <v>41.133</v>
      </c>
      <c r="S13" s="17">
        <v>0</v>
      </c>
      <c r="T13" s="69">
        <f t="shared" si="3"/>
        <v>17450.923000000003</v>
      </c>
      <c r="V13" s="16">
        <f t="shared" si="4"/>
        <v>3957.0453314000006</v>
      </c>
      <c r="W13" s="16">
        <f t="shared" si="1"/>
        <v>3881.0600000000013</v>
      </c>
      <c r="X13" s="16">
        <f t="shared" si="1"/>
        <v>0</v>
      </c>
      <c r="Y13" s="16">
        <f t="shared" si="1"/>
        <v>778.007</v>
      </c>
      <c r="Z13" s="16">
        <f t="shared" si="5"/>
        <v>0</v>
      </c>
      <c r="AA13" s="16">
        <f t="shared" si="6"/>
        <v>8616.1123314</v>
      </c>
      <c r="AC13">
        <v>886</v>
      </c>
      <c r="AD13" s="16">
        <v>3744257.2346430076</v>
      </c>
    </row>
    <row r="14" spans="1:30" ht="12.75">
      <c r="A14" s="15">
        <v>1965</v>
      </c>
      <c r="B14" s="100">
        <v>4442.151365799999</v>
      </c>
      <c r="C14" s="100">
        <v>7847.22</v>
      </c>
      <c r="D14" s="100">
        <v>0</v>
      </c>
      <c r="E14" s="100">
        <v>901.125</v>
      </c>
      <c r="F14" s="11">
        <f t="shared" si="0"/>
        <v>13190.4963658</v>
      </c>
      <c r="G14" s="16"/>
      <c r="H14" s="16">
        <v>236.252</v>
      </c>
      <c r="I14" s="16">
        <v>13110</v>
      </c>
      <c r="J14" s="16">
        <v>0</v>
      </c>
      <c r="K14" s="16">
        <v>0</v>
      </c>
      <c r="L14" s="16">
        <v>0</v>
      </c>
      <c r="M14" s="69">
        <f t="shared" si="2"/>
        <v>13346.252</v>
      </c>
      <c r="N14" s="16"/>
      <c r="O14" s="17">
        <v>320.287</v>
      </c>
      <c r="P14" s="17">
        <v>17843</v>
      </c>
      <c r="Q14" s="17">
        <v>0</v>
      </c>
      <c r="R14" s="17">
        <v>44.132</v>
      </c>
      <c r="S14" s="17">
        <v>0</v>
      </c>
      <c r="T14" s="69">
        <f t="shared" si="3"/>
        <v>18207.419</v>
      </c>
      <c r="V14" s="16">
        <f t="shared" si="4"/>
        <v>4358.1163658</v>
      </c>
      <c r="W14" s="16">
        <f t="shared" si="1"/>
        <v>3114.220000000001</v>
      </c>
      <c r="X14" s="16">
        <f t="shared" si="1"/>
        <v>0</v>
      </c>
      <c r="Y14" s="16">
        <f t="shared" si="1"/>
        <v>856.993</v>
      </c>
      <c r="Z14" s="16">
        <f t="shared" si="5"/>
        <v>0</v>
      </c>
      <c r="AA14" s="16">
        <f t="shared" si="6"/>
        <v>8329.329365799997</v>
      </c>
      <c r="AC14">
        <v>896</v>
      </c>
      <c r="AD14" s="16">
        <v>3770236.777184201</v>
      </c>
    </row>
    <row r="15" spans="1:30" ht="12.75">
      <c r="A15" s="15">
        <v>1966</v>
      </c>
      <c r="B15" s="100">
        <v>4118.0267138</v>
      </c>
      <c r="C15" s="100">
        <v>8819.9</v>
      </c>
      <c r="D15" s="100">
        <v>0</v>
      </c>
      <c r="E15" s="100">
        <v>1023.115</v>
      </c>
      <c r="F15" s="11">
        <f t="shared" si="0"/>
        <v>13961.0417138</v>
      </c>
      <c r="G15" s="16"/>
      <c r="H15" s="16">
        <v>239.733</v>
      </c>
      <c r="I15" s="16">
        <v>11513</v>
      </c>
      <c r="J15" s="16">
        <v>0</v>
      </c>
      <c r="K15" s="16">
        <v>0</v>
      </c>
      <c r="L15" s="16">
        <v>0</v>
      </c>
      <c r="M15" s="69">
        <f t="shared" si="2"/>
        <v>11752.733</v>
      </c>
      <c r="N15" s="16"/>
      <c r="O15" s="17">
        <v>291.854</v>
      </c>
      <c r="P15" s="17">
        <v>18035</v>
      </c>
      <c r="Q15" s="17">
        <v>0</v>
      </c>
      <c r="R15" s="17">
        <v>55</v>
      </c>
      <c r="S15" s="17">
        <v>0</v>
      </c>
      <c r="T15" s="69">
        <f t="shared" si="3"/>
        <v>18381.854</v>
      </c>
      <c r="V15" s="16">
        <f t="shared" si="4"/>
        <v>4065.9057138000003</v>
      </c>
      <c r="W15" s="16">
        <f t="shared" si="1"/>
        <v>2297.9000000000015</v>
      </c>
      <c r="X15" s="16">
        <f t="shared" si="1"/>
        <v>0</v>
      </c>
      <c r="Y15" s="16">
        <f t="shared" si="1"/>
        <v>968.115</v>
      </c>
      <c r="Z15" s="16">
        <f t="shared" si="5"/>
        <v>0</v>
      </c>
      <c r="AA15" s="16">
        <f t="shared" si="6"/>
        <v>7331.920713799998</v>
      </c>
      <c r="AC15">
        <v>910</v>
      </c>
      <c r="AD15" s="16">
        <v>3923188.550315007</v>
      </c>
    </row>
    <row r="16" spans="1:30" ht="12.75">
      <c r="A16" s="15">
        <v>1967</v>
      </c>
      <c r="B16" s="100">
        <v>3920.4750700000004</v>
      </c>
      <c r="C16" s="100">
        <v>10402.28</v>
      </c>
      <c r="D16" s="100">
        <v>0</v>
      </c>
      <c r="E16" s="100">
        <v>1171.3623684210527</v>
      </c>
      <c r="F16" s="11">
        <f t="shared" si="0"/>
        <v>15494.117438421054</v>
      </c>
      <c r="G16" s="16"/>
      <c r="H16" s="16">
        <v>254.019</v>
      </c>
      <c r="I16" s="16">
        <v>12976</v>
      </c>
      <c r="J16" s="16">
        <v>0</v>
      </c>
      <c r="K16" s="16">
        <v>0</v>
      </c>
      <c r="L16" s="16">
        <v>0</v>
      </c>
      <c r="M16" s="69">
        <f t="shared" si="2"/>
        <v>13230.019</v>
      </c>
      <c r="N16" s="16"/>
      <c r="O16" s="17">
        <v>278.323</v>
      </c>
      <c r="P16" s="17">
        <v>19770</v>
      </c>
      <c r="Q16" s="17">
        <v>0</v>
      </c>
      <c r="R16" s="17">
        <v>68</v>
      </c>
      <c r="S16" s="17">
        <v>0</v>
      </c>
      <c r="T16" s="69">
        <f t="shared" si="3"/>
        <v>20116.323</v>
      </c>
      <c r="V16" s="16">
        <f t="shared" si="4"/>
        <v>3896.171070000001</v>
      </c>
      <c r="W16" s="16">
        <f t="shared" si="1"/>
        <v>3608.279999999999</v>
      </c>
      <c r="X16" s="16">
        <f t="shared" si="1"/>
        <v>0</v>
      </c>
      <c r="Y16" s="16">
        <f t="shared" si="1"/>
        <v>1103.3623684210527</v>
      </c>
      <c r="Z16" s="16">
        <f t="shared" si="5"/>
        <v>0</v>
      </c>
      <c r="AA16" s="16">
        <f t="shared" si="6"/>
        <v>8607.813438421053</v>
      </c>
      <c r="AC16">
        <v>926</v>
      </c>
      <c r="AD16" s="16">
        <v>4003320.232984358</v>
      </c>
    </row>
    <row r="17" spans="1:30" ht="12.75">
      <c r="A17" s="15">
        <v>1968</v>
      </c>
      <c r="B17" s="100">
        <v>4320.1986098</v>
      </c>
      <c r="C17" s="100">
        <v>10726.64</v>
      </c>
      <c r="D17" s="100">
        <v>0</v>
      </c>
      <c r="E17" s="100">
        <v>1272.014736842105</v>
      </c>
      <c r="F17" s="11">
        <f t="shared" si="0"/>
        <v>16318.853346642105</v>
      </c>
      <c r="G17" s="16"/>
      <c r="H17" s="16">
        <v>282.118252</v>
      </c>
      <c r="I17" s="16">
        <v>14727.778993</v>
      </c>
      <c r="J17" s="16">
        <v>101.486141</v>
      </c>
      <c r="K17" s="16">
        <v>105.84419100000001</v>
      </c>
      <c r="L17" s="16">
        <v>27.357022000000004</v>
      </c>
      <c r="M17" s="69">
        <f t="shared" si="2"/>
        <v>15244.584599</v>
      </c>
      <c r="N17" s="16"/>
      <c r="O17" s="17">
        <v>316.20688399999995</v>
      </c>
      <c r="P17" s="17">
        <v>20857.418387</v>
      </c>
      <c r="Q17" s="17">
        <v>6.78859</v>
      </c>
      <c r="R17" s="17">
        <v>237.24608200000003</v>
      </c>
      <c r="S17" s="17">
        <v>7.525019000000001</v>
      </c>
      <c r="T17" s="69">
        <f t="shared" si="3"/>
        <v>21425.184962000003</v>
      </c>
      <c r="V17" s="16">
        <f t="shared" si="4"/>
        <v>4286.1099778</v>
      </c>
      <c r="W17" s="16">
        <f t="shared" si="1"/>
        <v>4597.000605999998</v>
      </c>
      <c r="X17" s="16">
        <f t="shared" si="1"/>
        <v>94.697551</v>
      </c>
      <c r="Y17" s="16">
        <f t="shared" si="1"/>
        <v>1140.612845842105</v>
      </c>
      <c r="Z17" s="16">
        <f t="shared" si="5"/>
        <v>19.832003000000004</v>
      </c>
      <c r="AA17" s="16">
        <f t="shared" si="6"/>
        <v>10138.252983642102</v>
      </c>
      <c r="AC17">
        <v>942</v>
      </c>
      <c r="AD17" s="16">
        <v>4212099.333413625</v>
      </c>
    </row>
    <row r="18" spans="1:30" ht="12.75">
      <c r="A18" s="15">
        <v>1969</v>
      </c>
      <c r="B18" s="100">
        <v>4411.544465200001</v>
      </c>
      <c r="C18" s="100">
        <v>9392.92</v>
      </c>
      <c r="D18" s="100">
        <v>0</v>
      </c>
      <c r="E18" s="100">
        <v>1445.0410526315789</v>
      </c>
      <c r="F18" s="11">
        <f t="shared" si="0"/>
        <v>15249.50551783158</v>
      </c>
      <c r="G18" s="16"/>
      <c r="H18" s="16">
        <v>399.68036099999995</v>
      </c>
      <c r="I18" s="16">
        <v>15919.936016</v>
      </c>
      <c r="J18" s="16">
        <v>103.01396700000001</v>
      </c>
      <c r="K18" s="16">
        <v>75.20396200000002</v>
      </c>
      <c r="L18" s="16">
        <v>28.135946</v>
      </c>
      <c r="M18" s="69">
        <f t="shared" si="2"/>
        <v>16525.970252</v>
      </c>
      <c r="N18" s="16"/>
      <c r="O18" s="17">
        <v>321.036931</v>
      </c>
      <c r="P18" s="17">
        <v>21507.462115000002</v>
      </c>
      <c r="Q18" s="17">
        <v>13.821978999999999</v>
      </c>
      <c r="R18" s="17">
        <v>283.0319870000001</v>
      </c>
      <c r="S18" s="17">
        <v>10.856447000000001</v>
      </c>
      <c r="T18" s="69">
        <f t="shared" si="3"/>
        <v>22136.209458999998</v>
      </c>
      <c r="V18" s="16">
        <f t="shared" si="4"/>
        <v>4490.187895200001</v>
      </c>
      <c r="W18" s="16">
        <f t="shared" si="1"/>
        <v>3805.393900999996</v>
      </c>
      <c r="X18" s="16">
        <f t="shared" si="1"/>
        <v>89.19198800000001</v>
      </c>
      <c r="Y18" s="16">
        <f t="shared" si="1"/>
        <v>1237.2130276315788</v>
      </c>
      <c r="Z18" s="16">
        <f t="shared" si="5"/>
        <v>17.279499</v>
      </c>
      <c r="AA18" s="16">
        <f t="shared" si="6"/>
        <v>9639.266310831583</v>
      </c>
      <c r="AC18">
        <v>958</v>
      </c>
      <c r="AD18" s="16">
        <v>4327118.341207804</v>
      </c>
    </row>
    <row r="19" spans="1:30" ht="12.75">
      <c r="A19" s="15">
        <v>1970</v>
      </c>
      <c r="B19" s="100">
        <v>4623.4655146</v>
      </c>
      <c r="C19" s="100">
        <v>8694.62</v>
      </c>
      <c r="D19" s="100">
        <v>0</v>
      </c>
      <c r="E19" s="100">
        <v>1663.1460526315789</v>
      </c>
      <c r="F19" s="11">
        <f t="shared" si="0"/>
        <v>14981.231567231578</v>
      </c>
      <c r="G19" s="16"/>
      <c r="H19" s="16">
        <v>333.338634</v>
      </c>
      <c r="I19" s="16">
        <v>15801.196767</v>
      </c>
      <c r="J19" s="16">
        <v>123.83529399999999</v>
      </c>
      <c r="K19" s="16">
        <v>259.91084</v>
      </c>
      <c r="L19" s="16">
        <v>26.495468000000006</v>
      </c>
      <c r="M19" s="69">
        <f t="shared" si="2"/>
        <v>16544.777003</v>
      </c>
      <c r="N19" s="16"/>
      <c r="O19" s="17">
        <v>311.4209</v>
      </c>
      <c r="P19" s="17">
        <v>21669.441853999997</v>
      </c>
      <c r="Q19" s="17">
        <v>24.66505100000001</v>
      </c>
      <c r="R19" s="17">
        <v>331.6845849999999</v>
      </c>
      <c r="S19" s="17">
        <v>12.79433</v>
      </c>
      <c r="T19" s="69">
        <f t="shared" si="3"/>
        <v>22350.006719999998</v>
      </c>
      <c r="V19" s="16">
        <f t="shared" si="4"/>
        <v>4645.383248599999</v>
      </c>
      <c r="W19" s="16">
        <f t="shared" si="1"/>
        <v>2826.3749130000033</v>
      </c>
      <c r="X19" s="16">
        <f t="shared" si="1"/>
        <v>99.17024299999999</v>
      </c>
      <c r="Y19" s="16">
        <f t="shared" si="1"/>
        <v>1591.372307631579</v>
      </c>
      <c r="Z19" s="16">
        <f t="shared" si="5"/>
        <v>13.701138000000006</v>
      </c>
      <c r="AA19" s="16">
        <f t="shared" si="6"/>
        <v>9176.00185023158</v>
      </c>
      <c r="AC19">
        <v>971</v>
      </c>
      <c r="AD19" s="16">
        <v>4480022.976333623</v>
      </c>
    </row>
    <row r="20" spans="1:30" ht="12.75">
      <c r="A20" s="15">
        <v>1971</v>
      </c>
      <c r="B20" s="100">
        <v>4229.0603622</v>
      </c>
      <c r="C20" s="100">
        <v>8135.86</v>
      </c>
      <c r="D20" s="100">
        <v>0</v>
      </c>
      <c r="E20" s="100">
        <v>1762.8455263157894</v>
      </c>
      <c r="F20" s="11">
        <f t="shared" si="0"/>
        <v>14127.765888515787</v>
      </c>
      <c r="G20" s="16"/>
      <c r="H20" s="16">
        <v>355.100398</v>
      </c>
      <c r="I20" s="16">
        <v>14674.584953000001</v>
      </c>
      <c r="J20" s="16">
        <v>203.865344</v>
      </c>
      <c r="K20" s="16">
        <v>218.589018</v>
      </c>
      <c r="L20" s="16">
        <v>29.801463000000002</v>
      </c>
      <c r="M20" s="69">
        <f t="shared" si="2"/>
        <v>15481.941176000002</v>
      </c>
      <c r="N20" s="16"/>
      <c r="O20" s="17">
        <v>303.600135</v>
      </c>
      <c r="P20" s="17">
        <v>18622.491715999997</v>
      </c>
      <c r="Q20" s="17">
        <v>14.912270000000001</v>
      </c>
      <c r="R20" s="17">
        <v>286.302127</v>
      </c>
      <c r="S20" s="17">
        <v>11.27035</v>
      </c>
      <c r="T20" s="69">
        <f t="shared" si="3"/>
        <v>19238.576597999996</v>
      </c>
      <c r="V20" s="16">
        <f t="shared" si="4"/>
        <v>4280.5606252</v>
      </c>
      <c r="W20" s="16">
        <f t="shared" si="1"/>
        <v>4187.953237000005</v>
      </c>
      <c r="X20" s="16">
        <f t="shared" si="1"/>
        <v>188.953074</v>
      </c>
      <c r="Y20" s="16">
        <f t="shared" si="1"/>
        <v>1695.1324173157896</v>
      </c>
      <c r="Z20" s="16">
        <f t="shared" si="5"/>
        <v>18.531113</v>
      </c>
      <c r="AA20" s="16">
        <f t="shared" si="6"/>
        <v>10371.130466515791</v>
      </c>
      <c r="AC20">
        <v>981</v>
      </c>
      <c r="AD20" s="16">
        <v>4526630.109856781</v>
      </c>
    </row>
    <row r="21" spans="1:30" ht="12.75">
      <c r="A21" s="15">
        <v>1972</v>
      </c>
      <c r="B21" s="100">
        <v>4546.324124600001</v>
      </c>
      <c r="C21" s="100">
        <v>8756.74</v>
      </c>
      <c r="D21" s="100">
        <v>0</v>
      </c>
      <c r="E21" s="100">
        <v>1929.052105263158</v>
      </c>
      <c r="F21" s="11">
        <f t="shared" si="0"/>
        <v>15232.116229863159</v>
      </c>
      <c r="G21" s="16"/>
      <c r="H21" s="16">
        <v>373.995795</v>
      </c>
      <c r="I21" s="16">
        <v>14678.713403000002</v>
      </c>
      <c r="J21" s="16">
        <v>163.86063400000003</v>
      </c>
      <c r="K21" s="16">
        <v>236.12156</v>
      </c>
      <c r="L21" s="16">
        <v>34.09703700000001</v>
      </c>
      <c r="M21" s="69">
        <f t="shared" si="2"/>
        <v>15486.788429000002</v>
      </c>
      <c r="N21" s="16"/>
      <c r="O21" s="17">
        <v>299.01755</v>
      </c>
      <c r="P21" s="17">
        <v>19481.303419</v>
      </c>
      <c r="Q21" s="17">
        <v>22.095129999999997</v>
      </c>
      <c r="R21" s="17">
        <v>440.23201</v>
      </c>
      <c r="S21" s="17">
        <v>11.47804</v>
      </c>
      <c r="T21" s="69">
        <f t="shared" si="3"/>
        <v>20254.126149000003</v>
      </c>
      <c r="V21" s="16">
        <f t="shared" si="4"/>
        <v>4621.3023696</v>
      </c>
      <c r="W21" s="16">
        <f t="shared" si="1"/>
        <v>3954.1499839999997</v>
      </c>
      <c r="X21" s="16">
        <f t="shared" si="1"/>
        <v>141.76550400000002</v>
      </c>
      <c r="Y21" s="16">
        <f t="shared" si="1"/>
        <v>1724.941655263158</v>
      </c>
      <c r="Z21" s="16">
        <f t="shared" si="5"/>
        <v>22.618997000000007</v>
      </c>
      <c r="AA21" s="16">
        <f t="shared" si="6"/>
        <v>10464.778509863158</v>
      </c>
      <c r="AC21">
        <v>989</v>
      </c>
      <c r="AD21" s="16">
        <v>4788285.048292993</v>
      </c>
    </row>
    <row r="22" spans="1:30" ht="12.75">
      <c r="A22" s="15">
        <v>1973</v>
      </c>
      <c r="B22" s="100">
        <v>3689.5188399999997</v>
      </c>
      <c r="C22" s="100">
        <v>10253.98</v>
      </c>
      <c r="D22" s="100">
        <v>0</v>
      </c>
      <c r="E22" s="100">
        <v>1612.8063157894737</v>
      </c>
      <c r="F22" s="11">
        <f t="shared" si="0"/>
        <v>15556.305155789474</v>
      </c>
      <c r="G22" s="16"/>
      <c r="H22" s="16">
        <v>334.84600700000004</v>
      </c>
      <c r="I22" s="16">
        <v>14188.861928999999</v>
      </c>
      <c r="J22" s="16">
        <v>215.336449876</v>
      </c>
      <c r="K22" s="16">
        <v>275.78818369382736</v>
      </c>
      <c r="L22" s="16">
        <v>31.404742000000006</v>
      </c>
      <c r="M22" s="69">
        <f t="shared" si="2"/>
        <v>15046.237311569826</v>
      </c>
      <c r="N22" s="16"/>
      <c r="O22" s="17">
        <v>255.643565</v>
      </c>
      <c r="P22" s="17">
        <v>19571.347042999998</v>
      </c>
      <c r="Q22" s="17">
        <v>19.862616999999993</v>
      </c>
      <c r="R22" s="17">
        <v>398.13541469382733</v>
      </c>
      <c r="S22" s="17">
        <v>16.314322</v>
      </c>
      <c r="T22" s="69">
        <f t="shared" si="3"/>
        <v>20261.302961693822</v>
      </c>
      <c r="V22" s="16">
        <f t="shared" si="4"/>
        <v>3768.721282</v>
      </c>
      <c r="W22" s="16">
        <f t="shared" si="1"/>
        <v>4871.494886</v>
      </c>
      <c r="X22" s="16">
        <f t="shared" si="1"/>
        <v>195.473832876</v>
      </c>
      <c r="Y22" s="16">
        <f t="shared" si="1"/>
        <v>1490.4590847894738</v>
      </c>
      <c r="Z22" s="16">
        <f t="shared" si="5"/>
        <v>15.090420000000005</v>
      </c>
      <c r="AA22" s="16">
        <f t="shared" si="6"/>
        <v>10341.239505665479</v>
      </c>
      <c r="AC22">
        <v>996</v>
      </c>
      <c r="AD22" s="16">
        <v>4867599.455482789</v>
      </c>
    </row>
    <row r="23" spans="1:30" ht="12.75">
      <c r="A23" s="15">
        <v>1974</v>
      </c>
      <c r="B23" s="100">
        <v>3598.4863892000003</v>
      </c>
      <c r="C23" s="100">
        <v>10972.4</v>
      </c>
      <c r="D23" s="100">
        <v>0</v>
      </c>
      <c r="E23" s="100">
        <v>1700.9023684210526</v>
      </c>
      <c r="F23" s="11">
        <f t="shared" si="0"/>
        <v>16271.788757621054</v>
      </c>
      <c r="G23" s="16"/>
      <c r="H23" s="16">
        <v>409.12814199999997</v>
      </c>
      <c r="I23" s="16">
        <v>14083.720202999999</v>
      </c>
      <c r="J23" s="16">
        <v>262.4039813999999</v>
      </c>
      <c r="K23" s="16">
        <v>223.53290975451017</v>
      </c>
      <c r="L23" s="16">
        <v>39.73842500000002</v>
      </c>
      <c r="M23" s="69">
        <f t="shared" si="2"/>
        <v>15018.52366115451</v>
      </c>
      <c r="N23" s="16"/>
      <c r="O23" s="17">
        <v>229.87015899999997</v>
      </c>
      <c r="P23" s="17">
        <v>20887.201874</v>
      </c>
      <c r="Q23" s="17">
        <v>29.253183999999997</v>
      </c>
      <c r="R23" s="17">
        <v>325.88498200000004</v>
      </c>
      <c r="S23" s="17">
        <v>10.560571</v>
      </c>
      <c r="T23" s="69">
        <f t="shared" si="3"/>
        <v>21482.77077</v>
      </c>
      <c r="V23" s="16">
        <f t="shared" si="4"/>
        <v>3777.7443722000003</v>
      </c>
      <c r="W23" s="16">
        <f t="shared" si="1"/>
        <v>4168.918329</v>
      </c>
      <c r="X23" s="16">
        <f t="shared" si="1"/>
        <v>233.1507973999999</v>
      </c>
      <c r="Y23" s="16">
        <f t="shared" si="1"/>
        <v>1598.5502961755628</v>
      </c>
      <c r="Z23" s="16">
        <f t="shared" si="5"/>
        <v>29.17785400000002</v>
      </c>
      <c r="AA23" s="16">
        <f t="shared" si="6"/>
        <v>9807.541648775565</v>
      </c>
      <c r="AC23">
        <v>1003</v>
      </c>
      <c r="AD23" s="16">
        <v>5052938.288936017</v>
      </c>
    </row>
    <row r="24" spans="1:30" ht="12.75">
      <c r="A24" s="15">
        <v>1975</v>
      </c>
      <c r="B24" s="100">
        <v>3289.075917</v>
      </c>
      <c r="C24" s="100">
        <v>12430.34</v>
      </c>
      <c r="D24" s="100">
        <v>0</v>
      </c>
      <c r="E24" s="100">
        <v>2037.068947368421</v>
      </c>
      <c r="F24" s="11">
        <f t="shared" si="0"/>
        <v>17756.48486436842</v>
      </c>
      <c r="G24" s="16"/>
      <c r="H24" s="16">
        <v>570.144388</v>
      </c>
      <c r="I24" s="16">
        <v>7555.5942620000005</v>
      </c>
      <c r="J24" s="16">
        <v>335.6254933079607</v>
      </c>
      <c r="K24" s="16">
        <v>477.079412</v>
      </c>
      <c r="L24" s="16">
        <v>36.880715</v>
      </c>
      <c r="M24" s="69">
        <f t="shared" si="2"/>
        <v>8975.32427030796</v>
      </c>
      <c r="N24" s="16"/>
      <c r="O24" s="17">
        <v>197.856144</v>
      </c>
      <c r="P24" s="17">
        <v>16530.854799</v>
      </c>
      <c r="Q24" s="17">
        <v>21.65894099999999</v>
      </c>
      <c r="R24" s="17">
        <v>350.20525</v>
      </c>
      <c r="S24" s="17">
        <v>14.370496999999999</v>
      </c>
      <c r="T24" s="69">
        <f t="shared" si="3"/>
        <v>17114.945631000002</v>
      </c>
      <c r="V24" s="16">
        <f t="shared" si="4"/>
        <v>3661.3641610000004</v>
      </c>
      <c r="W24" s="16">
        <f t="shared" si="1"/>
        <v>3455.079463000002</v>
      </c>
      <c r="X24" s="16">
        <f t="shared" si="1"/>
        <v>313.96655230796074</v>
      </c>
      <c r="Y24" s="16">
        <f t="shared" si="1"/>
        <v>2163.943109368421</v>
      </c>
      <c r="Z24" s="16">
        <f t="shared" si="5"/>
        <v>22.510218000000002</v>
      </c>
      <c r="AA24" s="16">
        <f t="shared" si="6"/>
        <v>9616.863503676377</v>
      </c>
      <c r="AC24">
        <v>1012</v>
      </c>
      <c r="AD24" s="16">
        <v>5127618.867690825</v>
      </c>
    </row>
    <row r="25" spans="1:30" ht="12.75">
      <c r="A25" s="15">
        <v>1976</v>
      </c>
      <c r="B25" s="100">
        <v>4181.470844</v>
      </c>
      <c r="C25" s="100">
        <v>12561.02</v>
      </c>
      <c r="D25" s="100">
        <v>0</v>
      </c>
      <c r="E25" s="100">
        <v>1577.7197368421052</v>
      </c>
      <c r="F25" s="11">
        <f t="shared" si="0"/>
        <v>18320.210580842104</v>
      </c>
      <c r="G25" s="16"/>
      <c r="H25" s="16">
        <v>818.301286</v>
      </c>
      <c r="I25" s="16">
        <v>11733.664257999999</v>
      </c>
      <c r="J25" s="16">
        <v>680.9469904643304</v>
      </c>
      <c r="K25" s="16">
        <v>172.344158</v>
      </c>
      <c r="L25" s="16">
        <v>44.352841999999995</v>
      </c>
      <c r="M25" s="69">
        <f t="shared" si="2"/>
        <v>13449.609534464329</v>
      </c>
      <c r="N25" s="16"/>
      <c r="O25" s="17">
        <v>254.133319</v>
      </c>
      <c r="P25" s="17">
        <v>20188.32304</v>
      </c>
      <c r="Q25" s="17">
        <v>16.192099</v>
      </c>
      <c r="R25" s="17">
        <v>287.950509</v>
      </c>
      <c r="S25" s="17">
        <v>10.54121</v>
      </c>
      <c r="T25" s="69">
        <f t="shared" si="3"/>
        <v>20757.140176999997</v>
      </c>
      <c r="V25" s="16">
        <f t="shared" si="4"/>
        <v>4745.638811000001</v>
      </c>
      <c r="W25" s="16">
        <f t="shared" si="1"/>
        <v>4106.361218000002</v>
      </c>
      <c r="X25" s="16">
        <f t="shared" si="1"/>
        <v>664.7548914643304</v>
      </c>
      <c r="Y25" s="16">
        <f t="shared" si="1"/>
        <v>1462.1133858421051</v>
      </c>
      <c r="Z25" s="16">
        <f t="shared" si="5"/>
        <v>33.811631999999996</v>
      </c>
      <c r="AA25" s="16">
        <f t="shared" si="6"/>
        <v>11012.679938306435</v>
      </c>
      <c r="AC25">
        <v>1023</v>
      </c>
      <c r="AD25" s="16">
        <v>5456050.47925957</v>
      </c>
    </row>
    <row r="26" spans="1:30" ht="12.75">
      <c r="A26" s="15">
        <v>1977</v>
      </c>
      <c r="B26" s="100">
        <v>3523.2021</v>
      </c>
      <c r="C26" s="100">
        <v>13721.1</v>
      </c>
      <c r="D26" s="100">
        <v>0</v>
      </c>
      <c r="E26" s="100">
        <v>1803.4928947368421</v>
      </c>
      <c r="F26" s="11">
        <f t="shared" si="0"/>
        <v>19047.794994736843</v>
      </c>
      <c r="G26" s="16"/>
      <c r="H26" s="16">
        <v>578.8222999999999</v>
      </c>
      <c r="I26" s="16">
        <v>9099.697895</v>
      </c>
      <c r="J26" s="16">
        <v>1014.6550169134412</v>
      </c>
      <c r="K26" s="16">
        <v>149.21722785867198</v>
      </c>
      <c r="L26" s="16">
        <v>66.81830900000001</v>
      </c>
      <c r="M26" s="69">
        <f t="shared" si="2"/>
        <v>10909.210748772111</v>
      </c>
      <c r="N26" s="16"/>
      <c r="O26" s="17">
        <v>228.680087</v>
      </c>
      <c r="P26" s="17">
        <v>18475.944659</v>
      </c>
      <c r="Q26" s="17">
        <v>28.004806999999992</v>
      </c>
      <c r="R26" s="17">
        <v>640.927562858672</v>
      </c>
      <c r="S26" s="17">
        <v>11.80538</v>
      </c>
      <c r="T26" s="69">
        <f t="shared" si="3"/>
        <v>19385.362495858677</v>
      </c>
      <c r="V26" s="16">
        <f t="shared" si="4"/>
        <v>3873.344313</v>
      </c>
      <c r="W26" s="16">
        <f t="shared" si="1"/>
        <v>4344.853235999999</v>
      </c>
      <c r="X26" s="16">
        <f t="shared" si="1"/>
        <v>986.6502099134411</v>
      </c>
      <c r="Y26" s="16">
        <f t="shared" si="1"/>
        <v>1311.7825597368421</v>
      </c>
      <c r="Z26" s="16">
        <f t="shared" si="5"/>
        <v>55.012929000000014</v>
      </c>
      <c r="AA26" s="16">
        <f t="shared" si="6"/>
        <v>10571.643247650278</v>
      </c>
      <c r="AC26">
        <v>1035</v>
      </c>
      <c r="AD26" s="16">
        <v>5953740.037697765</v>
      </c>
    </row>
    <row r="27" spans="1:30" ht="12.75">
      <c r="A27" s="15">
        <v>1978</v>
      </c>
      <c r="B27" s="100">
        <v>2946.536988</v>
      </c>
      <c r="C27" s="100">
        <v>14192.36</v>
      </c>
      <c r="D27" s="100">
        <v>0</v>
      </c>
      <c r="E27" s="100">
        <v>2173.462</v>
      </c>
      <c r="F27" s="11">
        <f t="shared" si="0"/>
        <v>19312.358988</v>
      </c>
      <c r="G27" s="16"/>
      <c r="H27" s="16">
        <v>513.004219</v>
      </c>
      <c r="I27" s="16">
        <v>7798.458425</v>
      </c>
      <c r="J27" s="16">
        <v>572.6118450000001</v>
      </c>
      <c r="K27" s="16">
        <v>172.33798600000003</v>
      </c>
      <c r="L27" s="16">
        <v>61.87822899999999</v>
      </c>
      <c r="M27" s="69">
        <f t="shared" si="2"/>
        <v>9118.290704</v>
      </c>
      <c r="N27" s="16"/>
      <c r="O27" s="17">
        <v>187.367924</v>
      </c>
      <c r="P27" s="17">
        <v>17325.337332</v>
      </c>
      <c r="Q27" s="17">
        <v>25.101141999999996</v>
      </c>
      <c r="R27" s="17">
        <v>548.356871836541</v>
      </c>
      <c r="S27" s="17">
        <v>8.437513000000003</v>
      </c>
      <c r="T27" s="69">
        <f t="shared" si="3"/>
        <v>18094.60078283654</v>
      </c>
      <c r="V27" s="16">
        <f t="shared" si="4"/>
        <v>3272.1732829999996</v>
      </c>
      <c r="W27" s="16">
        <f t="shared" si="4"/>
        <v>4665.481093000002</v>
      </c>
      <c r="X27" s="16">
        <f t="shared" si="4"/>
        <v>547.5107030000001</v>
      </c>
      <c r="Y27" s="16">
        <f t="shared" si="4"/>
        <v>1797.443114163459</v>
      </c>
      <c r="Z27" s="16">
        <f t="shared" si="5"/>
        <v>53.44071599999999</v>
      </c>
      <c r="AA27" s="16">
        <f t="shared" si="6"/>
        <v>10336.048909163459</v>
      </c>
      <c r="AC27">
        <v>1049</v>
      </c>
      <c r="AD27" s="16">
        <v>6550094.96709682</v>
      </c>
    </row>
    <row r="28" spans="1:30" ht="12.75">
      <c r="A28" s="15">
        <v>1979</v>
      </c>
      <c r="B28" s="100">
        <v>3110.2780782000004</v>
      </c>
      <c r="C28" s="100">
        <v>13712.2</v>
      </c>
      <c r="D28" s="100">
        <v>0</v>
      </c>
      <c r="E28" s="100">
        <v>2340.369</v>
      </c>
      <c r="F28" s="11">
        <f t="shared" si="0"/>
        <v>19162.8470782</v>
      </c>
      <c r="G28" s="16"/>
      <c r="H28" s="16">
        <v>803.734539</v>
      </c>
      <c r="I28" s="16">
        <v>7157.127412000001</v>
      </c>
      <c r="J28" s="16">
        <v>400.321797</v>
      </c>
      <c r="K28" s="16">
        <v>160.386038</v>
      </c>
      <c r="L28" s="16">
        <v>134.448174</v>
      </c>
      <c r="M28" s="69">
        <f t="shared" si="2"/>
        <v>8656.017960000001</v>
      </c>
      <c r="N28" s="16"/>
      <c r="O28" s="17">
        <v>155.7355</v>
      </c>
      <c r="P28" s="17">
        <v>15998.945875943256</v>
      </c>
      <c r="Q28" s="17">
        <v>16.602276999999997</v>
      </c>
      <c r="R28" s="17">
        <v>567.3863757381107</v>
      </c>
      <c r="S28" s="17">
        <v>18.01507800000001</v>
      </c>
      <c r="T28" s="69">
        <f t="shared" si="3"/>
        <v>16756.68510668137</v>
      </c>
      <c r="V28" s="16">
        <f t="shared" si="4"/>
        <v>3758.2771172000002</v>
      </c>
      <c r="W28" s="16">
        <f t="shared" si="4"/>
        <v>4870.381536056746</v>
      </c>
      <c r="X28" s="16">
        <f t="shared" si="4"/>
        <v>383.71952</v>
      </c>
      <c r="Y28" s="16">
        <f t="shared" si="4"/>
        <v>1933.3686622618895</v>
      </c>
      <c r="Z28" s="16">
        <f t="shared" si="5"/>
        <v>116.43309599999998</v>
      </c>
      <c r="AA28" s="16">
        <f t="shared" si="6"/>
        <v>11062.179931518633</v>
      </c>
      <c r="AC28">
        <v>1065</v>
      </c>
      <c r="AD28" s="16">
        <v>6785857.161938951</v>
      </c>
    </row>
    <row r="29" spans="1:30" ht="12.75">
      <c r="A29" s="15">
        <v>1980</v>
      </c>
      <c r="B29" s="100">
        <v>3088.0046330000005</v>
      </c>
      <c r="C29" s="100">
        <v>13992.46</v>
      </c>
      <c r="D29" s="100">
        <v>0</v>
      </c>
      <c r="E29" s="100">
        <v>2650.92</v>
      </c>
      <c r="F29" s="11">
        <f t="shared" si="0"/>
        <v>19731.384633</v>
      </c>
      <c r="G29" s="16"/>
      <c r="H29" s="16">
        <v>783.642132</v>
      </c>
      <c r="I29" s="16">
        <v>7217.862884</v>
      </c>
      <c r="J29" s="16">
        <v>825.6521542141512</v>
      </c>
      <c r="K29" s="16">
        <v>374.43337428942766</v>
      </c>
      <c r="L29" s="16">
        <v>64.87188400000001</v>
      </c>
      <c r="M29" s="69">
        <f t="shared" si="2"/>
        <v>9266.462428503579</v>
      </c>
      <c r="N29" s="16"/>
      <c r="O29" s="17">
        <v>132.863586</v>
      </c>
      <c r="P29" s="17">
        <v>16330.156140000001</v>
      </c>
      <c r="Q29" s="17">
        <v>34.54050000000001</v>
      </c>
      <c r="R29" s="17">
        <v>507.29984782025184</v>
      </c>
      <c r="S29" s="17">
        <v>25.211395000000007</v>
      </c>
      <c r="T29" s="69">
        <f t="shared" si="3"/>
        <v>17030.071468820253</v>
      </c>
      <c r="V29" s="16">
        <f t="shared" si="4"/>
        <v>3738.7831790000005</v>
      </c>
      <c r="W29" s="16">
        <f t="shared" si="4"/>
        <v>4880.166744</v>
      </c>
      <c r="X29" s="16">
        <f t="shared" si="4"/>
        <v>791.1116542141513</v>
      </c>
      <c r="Y29" s="16">
        <f t="shared" si="4"/>
        <v>2518.053526469176</v>
      </c>
      <c r="Z29" s="16">
        <f t="shared" si="5"/>
        <v>39.660489</v>
      </c>
      <c r="AA29" s="16">
        <f t="shared" si="6"/>
        <v>11967.775592683327</v>
      </c>
      <c r="AC29">
        <v>1082</v>
      </c>
      <c r="AD29" s="16">
        <v>7490962.394648399</v>
      </c>
    </row>
    <row r="30" spans="1:30" ht="12.75">
      <c r="A30" s="15">
        <v>1981</v>
      </c>
      <c r="B30" s="100">
        <v>2492.155243</v>
      </c>
      <c r="C30" s="100">
        <v>12546.98</v>
      </c>
      <c r="D30" s="100">
        <v>0</v>
      </c>
      <c r="E30" s="100">
        <v>2668.91</v>
      </c>
      <c r="F30" s="11">
        <f t="shared" si="0"/>
        <v>17708.045243</v>
      </c>
      <c r="G30" s="16"/>
      <c r="H30" s="16">
        <v>1037.715663</v>
      </c>
      <c r="I30" s="16">
        <v>5340.840024</v>
      </c>
      <c r="J30" s="16">
        <v>798.2425497473711</v>
      </c>
      <c r="K30" s="16">
        <v>598.6148597051156</v>
      </c>
      <c r="L30" s="16">
        <v>86.35431400000002</v>
      </c>
      <c r="M30" s="69">
        <f t="shared" si="2"/>
        <v>7861.767410452487</v>
      </c>
      <c r="N30" s="16"/>
      <c r="O30" s="17">
        <v>112.007826</v>
      </c>
      <c r="P30" s="17">
        <v>13132.613972</v>
      </c>
      <c r="Q30" s="17">
        <v>103.60504599999997</v>
      </c>
      <c r="R30" s="17">
        <v>814.4590676017107</v>
      </c>
      <c r="S30" s="17">
        <v>23.913883999999996</v>
      </c>
      <c r="T30" s="69">
        <f t="shared" si="3"/>
        <v>14186.599795601709</v>
      </c>
      <c r="V30" s="16">
        <f t="shared" si="4"/>
        <v>3417.86308</v>
      </c>
      <c r="W30" s="16">
        <f t="shared" si="4"/>
        <v>4755.206052000001</v>
      </c>
      <c r="X30" s="16">
        <f t="shared" si="4"/>
        <v>694.637503747371</v>
      </c>
      <c r="Y30" s="16">
        <f t="shared" si="4"/>
        <v>2453.065792103405</v>
      </c>
      <c r="Z30" s="16">
        <f t="shared" si="5"/>
        <v>62.44043000000002</v>
      </c>
      <c r="AA30" s="16">
        <f t="shared" si="6"/>
        <v>11383.212857850776</v>
      </c>
      <c r="AC30">
        <v>1101</v>
      </c>
      <c r="AD30" s="16">
        <v>7833839.691662435</v>
      </c>
    </row>
    <row r="31" spans="1:30" ht="12.75">
      <c r="A31" s="15">
        <v>1982</v>
      </c>
      <c r="B31" s="100">
        <v>2367.373939</v>
      </c>
      <c r="C31" s="100">
        <v>12173</v>
      </c>
      <c r="D31" s="100">
        <v>0</v>
      </c>
      <c r="E31" s="100">
        <v>3120.1</v>
      </c>
      <c r="F31" s="11">
        <f t="shared" si="0"/>
        <v>17660.473939</v>
      </c>
      <c r="G31" s="16"/>
      <c r="H31" s="16">
        <v>1028.487803</v>
      </c>
      <c r="I31" s="16">
        <v>3247.50756</v>
      </c>
      <c r="J31" s="16">
        <v>859.2510784708752</v>
      </c>
      <c r="K31" s="16">
        <v>145.22062699999998</v>
      </c>
      <c r="L31" s="16">
        <v>79.48182299999999</v>
      </c>
      <c r="M31" s="69">
        <f t="shared" si="2"/>
        <v>5359.948891470875</v>
      </c>
      <c r="N31" s="16"/>
      <c r="O31" s="17">
        <v>89.641379</v>
      </c>
      <c r="P31" s="17">
        <v>11242.275644</v>
      </c>
      <c r="Q31" s="17">
        <v>160.411891</v>
      </c>
      <c r="R31" s="17">
        <v>1201.8751181804043</v>
      </c>
      <c r="S31" s="17">
        <v>26.820194000000008</v>
      </c>
      <c r="T31" s="69">
        <f t="shared" si="3"/>
        <v>12721.024226180403</v>
      </c>
      <c r="V31" s="16">
        <f t="shared" si="4"/>
        <v>3306.220363</v>
      </c>
      <c r="W31" s="16">
        <f t="shared" si="4"/>
        <v>4178.231916000001</v>
      </c>
      <c r="X31" s="16">
        <f t="shared" si="4"/>
        <v>698.8391874708752</v>
      </c>
      <c r="Y31" s="16">
        <f t="shared" si="4"/>
        <v>2063.4455088195955</v>
      </c>
      <c r="Z31" s="16">
        <f t="shared" si="5"/>
        <v>52.661628999999984</v>
      </c>
      <c r="AA31" s="16">
        <f t="shared" si="6"/>
        <v>10299.39860429047</v>
      </c>
      <c r="AC31">
        <v>1121</v>
      </c>
      <c r="AD31" s="16">
        <v>8150005.66924408</v>
      </c>
    </row>
    <row r="32" spans="1:30" ht="12.75">
      <c r="A32" s="15">
        <v>1983</v>
      </c>
      <c r="B32" s="100">
        <v>2006.1365100000003</v>
      </c>
      <c r="C32" s="100">
        <v>11463</v>
      </c>
      <c r="D32" s="100">
        <v>0</v>
      </c>
      <c r="E32" s="100">
        <v>4047.95</v>
      </c>
      <c r="F32" s="11">
        <f t="shared" si="0"/>
        <v>17517.08651</v>
      </c>
      <c r="G32" s="16"/>
      <c r="H32" s="16">
        <v>1098.158115</v>
      </c>
      <c r="I32" s="16">
        <v>1178.2771609999998</v>
      </c>
      <c r="J32" s="16">
        <v>855.866892</v>
      </c>
      <c r="K32" s="16">
        <v>230.390016</v>
      </c>
      <c r="L32" s="16">
        <v>86.33364699999997</v>
      </c>
      <c r="M32" s="69">
        <f t="shared" si="2"/>
        <v>3449.0258309999995</v>
      </c>
      <c r="N32" s="16"/>
      <c r="O32" s="17">
        <v>95.829008</v>
      </c>
      <c r="P32" s="17">
        <v>7985.361690000001</v>
      </c>
      <c r="Q32" s="17">
        <v>180.840084</v>
      </c>
      <c r="R32" s="17">
        <v>1268.4757271712408</v>
      </c>
      <c r="S32" s="17">
        <v>7.2845780000000016</v>
      </c>
      <c r="T32" s="69">
        <f t="shared" si="3"/>
        <v>9537.791087171241</v>
      </c>
      <c r="V32" s="16">
        <f t="shared" si="4"/>
        <v>3008.4656170000003</v>
      </c>
      <c r="W32" s="16">
        <f t="shared" si="4"/>
        <v>4655.915470999999</v>
      </c>
      <c r="X32" s="16">
        <f t="shared" si="4"/>
        <v>675.0268080000001</v>
      </c>
      <c r="Y32" s="16">
        <f t="shared" si="4"/>
        <v>3009.8642888287595</v>
      </c>
      <c r="Z32" s="16">
        <f t="shared" si="5"/>
        <v>79.04906899999997</v>
      </c>
      <c r="AA32" s="16">
        <f t="shared" si="6"/>
        <v>11428.321253828759</v>
      </c>
      <c r="AC32">
        <v>1141</v>
      </c>
      <c r="AD32" s="16">
        <v>7399928.179060271</v>
      </c>
    </row>
    <row r="33" spans="1:30" ht="12.75">
      <c r="A33" s="15">
        <v>1984</v>
      </c>
      <c r="B33" s="100">
        <v>1809.1902999999998</v>
      </c>
      <c r="C33" s="100">
        <v>11985.62</v>
      </c>
      <c r="D33" s="100">
        <v>0</v>
      </c>
      <c r="E33" s="100">
        <v>3813.11</v>
      </c>
      <c r="F33" s="11">
        <f t="shared" si="0"/>
        <v>17607.9203</v>
      </c>
      <c r="G33" s="16"/>
      <c r="H33" s="16">
        <v>779.904108</v>
      </c>
      <c r="I33" s="16">
        <v>1017.6285720000001</v>
      </c>
      <c r="J33" s="16">
        <v>569.6014189999999</v>
      </c>
      <c r="K33" s="16">
        <v>190.23848182640617</v>
      </c>
      <c r="L33" s="16">
        <v>78.96259199999999</v>
      </c>
      <c r="M33" s="69">
        <f t="shared" si="2"/>
        <v>2636.335172826406</v>
      </c>
      <c r="N33" s="16"/>
      <c r="O33" s="17">
        <v>87.56775300000001</v>
      </c>
      <c r="P33" s="17">
        <v>8401.59821</v>
      </c>
      <c r="Q33" s="16">
        <v>243.91075299999997</v>
      </c>
      <c r="R33" s="16">
        <v>1365.0610292476758</v>
      </c>
      <c r="S33" s="17">
        <v>5.817622</v>
      </c>
      <c r="T33" s="69">
        <f t="shared" si="3"/>
        <v>10103.955367247676</v>
      </c>
      <c r="V33" s="16">
        <f t="shared" si="4"/>
        <v>2501.526655</v>
      </c>
      <c r="W33" s="16">
        <f t="shared" si="4"/>
        <v>4601.650362</v>
      </c>
      <c r="X33" s="16">
        <f t="shared" si="4"/>
        <v>325.69066599999985</v>
      </c>
      <c r="Y33" s="16">
        <f t="shared" si="4"/>
        <v>2638.2874525787306</v>
      </c>
      <c r="Z33" s="16">
        <f t="shared" si="5"/>
        <v>73.14496999999999</v>
      </c>
      <c r="AA33" s="16">
        <f t="shared" si="6"/>
        <v>10140.300105578732</v>
      </c>
      <c r="AC33">
        <v>1160</v>
      </c>
      <c r="AD33" s="16">
        <v>6974242.085783357</v>
      </c>
    </row>
    <row r="34" spans="1:30" ht="12.75">
      <c r="A34" s="15">
        <v>1985</v>
      </c>
      <c r="B34" s="100">
        <v>2003.102992</v>
      </c>
      <c r="C34" s="100">
        <v>13004.36</v>
      </c>
      <c r="D34" s="100">
        <v>0</v>
      </c>
      <c r="E34" s="100">
        <v>3120.73</v>
      </c>
      <c r="F34" s="11">
        <f t="shared" si="0"/>
        <v>18128.192992</v>
      </c>
      <c r="G34" s="16"/>
      <c r="H34" s="16">
        <v>872.045631</v>
      </c>
      <c r="I34" s="16">
        <v>912.29953</v>
      </c>
      <c r="J34" s="16">
        <v>1088.7388055951674</v>
      </c>
      <c r="K34" s="16">
        <v>340.52015414227384</v>
      </c>
      <c r="L34" s="16">
        <v>56.51068699999999</v>
      </c>
      <c r="M34" s="69">
        <f t="shared" si="2"/>
        <v>3270.114807737441</v>
      </c>
      <c r="N34" s="16"/>
      <c r="O34" s="17">
        <v>106.584644</v>
      </c>
      <c r="P34" s="17">
        <v>8588.911693</v>
      </c>
      <c r="Q34" s="16">
        <v>215.016349</v>
      </c>
      <c r="R34" s="16">
        <v>1603.2862941449505</v>
      </c>
      <c r="S34" s="17">
        <v>4.424715999999999</v>
      </c>
      <c r="T34" s="69">
        <f t="shared" si="3"/>
        <v>10518.22369614495</v>
      </c>
      <c r="V34" s="16">
        <f t="shared" si="4"/>
        <v>2768.563979</v>
      </c>
      <c r="W34" s="16">
        <f t="shared" si="4"/>
        <v>5327.747837000001</v>
      </c>
      <c r="X34" s="16">
        <f t="shared" si="4"/>
        <v>873.7224565951674</v>
      </c>
      <c r="Y34" s="16">
        <f t="shared" si="4"/>
        <v>1857.9638599973234</v>
      </c>
      <c r="Z34" s="16">
        <f t="shared" si="5"/>
        <v>52.085970999999994</v>
      </c>
      <c r="AA34" s="16">
        <f t="shared" si="6"/>
        <v>10880.084103592491</v>
      </c>
      <c r="AC34">
        <v>1176</v>
      </c>
      <c r="AD34" s="16">
        <v>6686947.973710922</v>
      </c>
    </row>
    <row r="35" spans="1:30" ht="12.75">
      <c r="A35" s="15">
        <v>1986</v>
      </c>
      <c r="B35" s="100">
        <v>2259.163694</v>
      </c>
      <c r="C35" s="100">
        <v>11810.76</v>
      </c>
      <c r="D35" s="100">
        <v>0</v>
      </c>
      <c r="E35" s="100">
        <v>3345.585</v>
      </c>
      <c r="F35" s="11">
        <f t="shared" si="0"/>
        <v>17415.508694</v>
      </c>
      <c r="G35" s="16"/>
      <c r="H35" s="16">
        <v>834.5171793838863</v>
      </c>
      <c r="I35" s="16">
        <v>887.676433104624</v>
      </c>
      <c r="J35" s="16">
        <v>881.2432524036036</v>
      </c>
      <c r="K35" s="16">
        <v>450.90171004225414</v>
      </c>
      <c r="L35" s="16">
        <v>50.70915972082822</v>
      </c>
      <c r="M35" s="69">
        <f t="shared" si="2"/>
        <v>3105.0477346551966</v>
      </c>
      <c r="N35" s="16"/>
      <c r="O35" s="17">
        <v>127.47618597457569</v>
      </c>
      <c r="P35" s="17">
        <v>8395.499412596382</v>
      </c>
      <c r="Q35" s="16">
        <v>441.5586045181123</v>
      </c>
      <c r="R35" s="16">
        <v>1595.646657959226</v>
      </c>
      <c r="S35" s="17">
        <v>5.0548195054254315</v>
      </c>
      <c r="T35" s="69">
        <f t="shared" si="3"/>
        <v>10565.23568055372</v>
      </c>
      <c r="V35" s="16">
        <f t="shared" si="4"/>
        <v>2966.2046874093103</v>
      </c>
      <c r="W35" s="16">
        <f t="shared" si="4"/>
        <v>4302.937020508241</v>
      </c>
      <c r="X35" s="16">
        <f t="shared" si="4"/>
        <v>439.6846478854913</v>
      </c>
      <c r="Y35" s="16">
        <f t="shared" si="4"/>
        <v>2200.8400520830282</v>
      </c>
      <c r="Z35" s="16">
        <f t="shared" si="5"/>
        <v>45.65434021540278</v>
      </c>
      <c r="AA35" s="16">
        <f t="shared" si="6"/>
        <v>9955.320748101476</v>
      </c>
      <c r="AC35">
        <v>1188</v>
      </c>
      <c r="AD35" s="16">
        <v>6467666.525770728</v>
      </c>
    </row>
    <row r="36" spans="1:30" ht="12.75">
      <c r="A36" s="15">
        <v>1987</v>
      </c>
      <c r="B36" s="100">
        <v>2237.561943</v>
      </c>
      <c r="C36" s="100">
        <v>11282.22</v>
      </c>
      <c r="D36" s="100">
        <v>0</v>
      </c>
      <c r="E36" s="100">
        <v>2960.66</v>
      </c>
      <c r="F36" s="11">
        <f t="shared" si="0"/>
        <v>16480.441942999998</v>
      </c>
      <c r="G36" s="16"/>
      <c r="H36" s="16">
        <v>812.8922617136247</v>
      </c>
      <c r="I36" s="16">
        <v>932.1407591452022</v>
      </c>
      <c r="J36" s="16">
        <v>679.4752258122552</v>
      </c>
      <c r="K36" s="16">
        <v>421.1502758786644</v>
      </c>
      <c r="L36" s="16">
        <v>51.56209025963526</v>
      </c>
      <c r="M36" s="69">
        <f t="shared" si="2"/>
        <v>2897.2206128093817</v>
      </c>
      <c r="N36" s="16"/>
      <c r="O36" s="17">
        <v>143.68536905188736</v>
      </c>
      <c r="P36" s="17">
        <v>8277.106204614396</v>
      </c>
      <c r="Q36" s="16">
        <v>525.0753787738932</v>
      </c>
      <c r="R36" s="16">
        <v>1670.9555190675917</v>
      </c>
      <c r="S36" s="17">
        <v>6.259330490252755</v>
      </c>
      <c r="T36" s="69">
        <f t="shared" si="3"/>
        <v>10623.081801998022</v>
      </c>
      <c r="V36" s="16">
        <f t="shared" si="4"/>
        <v>2906.7688356617373</v>
      </c>
      <c r="W36" s="16">
        <f t="shared" si="4"/>
        <v>3937.2545545308058</v>
      </c>
      <c r="X36" s="16">
        <f t="shared" si="4"/>
        <v>154.39984703836194</v>
      </c>
      <c r="Y36" s="16">
        <f t="shared" si="4"/>
        <v>1710.8547568110728</v>
      </c>
      <c r="Z36" s="16">
        <f t="shared" si="5"/>
        <v>45.302759769382504</v>
      </c>
      <c r="AA36" s="16">
        <f t="shared" si="6"/>
        <v>8754.580753811359</v>
      </c>
      <c r="AC36">
        <v>1197</v>
      </c>
      <c r="AD36" s="16">
        <v>6172490.289085219</v>
      </c>
    </row>
    <row r="37" spans="1:30" ht="12.75">
      <c r="A37" s="15">
        <v>1988</v>
      </c>
      <c r="B37" s="100">
        <v>2386.4716799999997</v>
      </c>
      <c r="C37" s="100">
        <v>10854.22</v>
      </c>
      <c r="D37" s="100">
        <v>0</v>
      </c>
      <c r="E37" s="100">
        <v>2992.42</v>
      </c>
      <c r="F37" s="11">
        <f t="shared" si="0"/>
        <v>16233.11168</v>
      </c>
      <c r="G37" s="16"/>
      <c r="H37" s="16">
        <v>552.9461082737158</v>
      </c>
      <c r="I37" s="16">
        <v>618.9494504355175</v>
      </c>
      <c r="J37" s="16">
        <v>784.8567822761006</v>
      </c>
      <c r="K37" s="16">
        <v>466.4606072825195</v>
      </c>
      <c r="L37" s="16">
        <v>44.2197725898768</v>
      </c>
      <c r="M37" s="69">
        <f t="shared" si="2"/>
        <v>2467.43272085773</v>
      </c>
      <c r="N37" s="16"/>
      <c r="O37" s="17">
        <v>165.83478043407027</v>
      </c>
      <c r="P37" s="17">
        <v>8085.237265618566</v>
      </c>
      <c r="Q37" s="16">
        <v>691.8191152179618</v>
      </c>
      <c r="R37" s="16">
        <v>1856.4755230685946</v>
      </c>
      <c r="S37" s="16">
        <v>9.370991298918561</v>
      </c>
      <c r="T37" s="69">
        <f t="shared" si="3"/>
        <v>10808.737675638113</v>
      </c>
      <c r="V37" s="16">
        <f t="shared" si="4"/>
        <v>2773.5830078396452</v>
      </c>
      <c r="W37" s="16">
        <f t="shared" si="4"/>
        <v>3387.93218481695</v>
      </c>
      <c r="X37" s="16">
        <f t="shared" si="4"/>
        <v>93.03766705813882</v>
      </c>
      <c r="Y37" s="16">
        <f t="shared" si="4"/>
        <v>1602.405084213925</v>
      </c>
      <c r="Z37" s="16">
        <f t="shared" si="5"/>
        <v>34.848781290958236</v>
      </c>
      <c r="AA37" s="16">
        <f t="shared" si="6"/>
        <v>7891.806725219616</v>
      </c>
      <c r="AC37">
        <v>1205</v>
      </c>
      <c r="AD37" s="16">
        <v>5930636.56364011</v>
      </c>
    </row>
    <row r="38" spans="1:30" ht="12.75">
      <c r="A38" s="15">
        <v>1989</v>
      </c>
      <c r="B38" s="100">
        <v>2301.045798</v>
      </c>
      <c r="C38" s="100">
        <v>11642.78</v>
      </c>
      <c r="D38" s="100">
        <v>0</v>
      </c>
      <c r="E38" s="100">
        <v>3152.65</v>
      </c>
      <c r="F38" s="11">
        <f t="shared" si="0"/>
        <v>17096.475798000003</v>
      </c>
      <c r="G38" s="16"/>
      <c r="H38" s="16">
        <v>638.05071</v>
      </c>
      <c r="I38" s="16">
        <v>337.154958</v>
      </c>
      <c r="J38" s="16">
        <v>1110.864066</v>
      </c>
      <c r="K38" s="16">
        <v>304.5904808977851</v>
      </c>
      <c r="L38" s="16">
        <v>55.637999</v>
      </c>
      <c r="M38" s="69">
        <f t="shared" si="2"/>
        <v>2446.2982138977854</v>
      </c>
      <c r="N38" s="16"/>
      <c r="O38" s="17">
        <v>173.170055</v>
      </c>
      <c r="P38" s="17">
        <v>7388.944048</v>
      </c>
      <c r="Q38" s="16">
        <v>776.358218</v>
      </c>
      <c r="R38" s="16">
        <v>1876.563864454737</v>
      </c>
      <c r="S38" s="16">
        <v>12.391277000000002</v>
      </c>
      <c r="T38" s="69">
        <f t="shared" si="3"/>
        <v>10227.427462454738</v>
      </c>
      <c r="V38" s="16">
        <f t="shared" si="4"/>
        <v>2765.926453</v>
      </c>
      <c r="W38" s="16">
        <f t="shared" si="4"/>
        <v>4590.9909099999995</v>
      </c>
      <c r="X38" s="16">
        <f t="shared" si="4"/>
        <v>334.5058480000001</v>
      </c>
      <c r="Y38" s="16">
        <f t="shared" si="4"/>
        <v>1580.6766164430483</v>
      </c>
      <c r="Z38" s="16">
        <f t="shared" si="5"/>
        <v>43.246722</v>
      </c>
      <c r="AA38" s="16">
        <f t="shared" si="6"/>
        <v>9315.346549443051</v>
      </c>
      <c r="AC38">
        <v>1211</v>
      </c>
      <c r="AD38" s="16">
        <v>5881644.247064649</v>
      </c>
    </row>
    <row r="39" spans="1:30" ht="12.75">
      <c r="A39" s="15">
        <v>1990</v>
      </c>
      <c r="B39" s="101">
        <v>2588.0354998000003</v>
      </c>
      <c r="C39" s="101">
        <v>11962.32</v>
      </c>
      <c r="D39" s="101">
        <v>0</v>
      </c>
      <c r="E39" s="101">
        <v>2824.66</v>
      </c>
      <c r="F39" s="11">
        <f t="shared" si="0"/>
        <v>17375.0154998</v>
      </c>
      <c r="G39" s="16"/>
      <c r="H39" s="16">
        <v>832.5139330000001</v>
      </c>
      <c r="I39" s="16">
        <v>1084.208498</v>
      </c>
      <c r="J39" s="16">
        <v>1446.430991</v>
      </c>
      <c r="K39" s="16">
        <v>439.5630626707419</v>
      </c>
      <c r="L39" s="16">
        <v>56.02042369254573</v>
      </c>
      <c r="M39" s="69">
        <f t="shared" si="2"/>
        <v>3858.736908363288</v>
      </c>
      <c r="N39" s="16"/>
      <c r="O39" s="17">
        <v>206.58085699999998</v>
      </c>
      <c r="P39" s="17">
        <v>7800.694551</v>
      </c>
      <c r="Q39" s="16">
        <v>1234.3912330000003</v>
      </c>
      <c r="R39" s="16">
        <v>2020.593579148418</v>
      </c>
      <c r="S39" s="16">
        <v>14.970450000000001</v>
      </c>
      <c r="T39" s="69">
        <f t="shared" si="3"/>
        <v>11277.23067014842</v>
      </c>
      <c r="V39" s="16">
        <f t="shared" si="4"/>
        <v>3213.9685758000005</v>
      </c>
      <c r="W39" s="16">
        <f t="shared" si="4"/>
        <v>5245.833947</v>
      </c>
      <c r="X39" s="16">
        <f t="shared" si="4"/>
        <v>212.03975799999967</v>
      </c>
      <c r="Y39" s="16">
        <f t="shared" si="4"/>
        <v>1243.6294835223239</v>
      </c>
      <c r="Z39" s="16">
        <f t="shared" si="5"/>
        <v>41.04997369254573</v>
      </c>
      <c r="AA39" s="16">
        <f t="shared" si="6"/>
        <v>9956.521738014868</v>
      </c>
      <c r="AC39">
        <v>1219</v>
      </c>
      <c r="AD39" s="16">
        <v>5970341.067784838</v>
      </c>
    </row>
    <row r="40" spans="1:30" ht="12.75">
      <c r="A40" s="15">
        <v>1991</v>
      </c>
      <c r="B40" s="101">
        <v>2328.3114970000006</v>
      </c>
      <c r="C40" s="101">
        <v>12395.04</v>
      </c>
      <c r="D40" s="101">
        <v>0</v>
      </c>
      <c r="E40" s="101">
        <v>2961.92</v>
      </c>
      <c r="F40" s="11">
        <f t="shared" si="0"/>
        <v>17685.271497</v>
      </c>
      <c r="G40" s="16"/>
      <c r="H40" s="16">
        <v>650.37</v>
      </c>
      <c r="I40" s="16">
        <v>2273.170208</v>
      </c>
      <c r="J40" s="16">
        <v>913.210179</v>
      </c>
      <c r="K40" s="16">
        <v>451.335824</v>
      </c>
      <c r="L40" s="16">
        <v>71.94228923307351</v>
      </c>
      <c r="M40" s="69">
        <f t="shared" si="2"/>
        <v>4360.028500233073</v>
      </c>
      <c r="N40" s="16"/>
      <c r="O40" s="17">
        <v>189.78612699999996</v>
      </c>
      <c r="P40" s="17">
        <v>8585.750192</v>
      </c>
      <c r="Q40" s="16">
        <v>638.8589830000002</v>
      </c>
      <c r="R40" s="16">
        <v>2171.0802630000003</v>
      </c>
      <c r="S40" s="16">
        <v>14.876586000000001</v>
      </c>
      <c r="T40" s="69">
        <f t="shared" si="3"/>
        <v>11600.352151</v>
      </c>
      <c r="V40" s="16">
        <f t="shared" si="4"/>
        <v>2788.8953700000006</v>
      </c>
      <c r="W40" s="16">
        <f t="shared" si="4"/>
        <v>6082.460016000001</v>
      </c>
      <c r="X40" s="16">
        <f t="shared" si="4"/>
        <v>274.35119599999985</v>
      </c>
      <c r="Y40" s="16">
        <f t="shared" si="4"/>
        <v>1242.1755609999996</v>
      </c>
      <c r="Z40" s="16">
        <f t="shared" si="5"/>
        <v>57.065703233073506</v>
      </c>
      <c r="AA40" s="16">
        <f t="shared" si="6"/>
        <v>10444.947846233074</v>
      </c>
      <c r="AC40">
        <v>1228</v>
      </c>
      <c r="AD40" s="16">
        <v>6130454.891866342</v>
      </c>
    </row>
    <row r="41" spans="1:30" ht="12.75">
      <c r="A41" s="15">
        <v>1992</v>
      </c>
      <c r="B41" s="101">
        <v>2378.9185340000004</v>
      </c>
      <c r="C41" s="101">
        <v>12081.14</v>
      </c>
      <c r="D41" s="101">
        <v>0</v>
      </c>
      <c r="E41" s="101">
        <v>3049.42</v>
      </c>
      <c r="F41" s="11">
        <f t="shared" si="0"/>
        <v>17509.478534</v>
      </c>
      <c r="G41" s="16"/>
      <c r="H41" s="16">
        <v>645.917814</v>
      </c>
      <c r="I41" s="16">
        <v>2957.0647519999998</v>
      </c>
      <c r="J41" s="16">
        <v>381.66216699999995</v>
      </c>
      <c r="K41" s="16">
        <v>372.726889</v>
      </c>
      <c r="L41" s="16">
        <v>61.7050616263536</v>
      </c>
      <c r="M41" s="69">
        <f t="shared" si="2"/>
        <v>4419.076683626353</v>
      </c>
      <c r="N41" s="16"/>
      <c r="O41" s="17">
        <v>175.04969699999998</v>
      </c>
      <c r="P41" s="17">
        <v>9114.117691</v>
      </c>
      <c r="Q41" s="16">
        <v>673.254885</v>
      </c>
      <c r="R41" s="16">
        <v>2032.3036859999997</v>
      </c>
      <c r="S41" s="16">
        <v>16.853224000000008</v>
      </c>
      <c r="T41" s="69">
        <f t="shared" si="3"/>
        <v>12011.579183</v>
      </c>
      <c r="V41" s="16">
        <f t="shared" si="4"/>
        <v>2849.7866510000003</v>
      </c>
      <c r="W41" s="16">
        <f t="shared" si="4"/>
        <v>5924.087061</v>
      </c>
      <c r="X41" s="16">
        <f t="shared" si="4"/>
        <v>-291.592718</v>
      </c>
      <c r="Y41" s="16">
        <f t="shared" si="4"/>
        <v>1389.8432030000004</v>
      </c>
      <c r="Z41" s="16">
        <f t="shared" si="5"/>
        <v>44.851837626353586</v>
      </c>
      <c r="AA41" s="16">
        <f t="shared" si="6"/>
        <v>9916.976034626356</v>
      </c>
      <c r="AC41">
        <v>1237</v>
      </c>
      <c r="AD41" s="16">
        <v>6029472.9317776775</v>
      </c>
    </row>
    <row r="42" spans="1:30" ht="12.75">
      <c r="A42" s="15">
        <v>1993</v>
      </c>
      <c r="B42" s="101">
        <v>2252.928406</v>
      </c>
      <c r="C42" s="101">
        <v>10805.92</v>
      </c>
      <c r="D42" s="101">
        <v>0</v>
      </c>
      <c r="E42" s="101">
        <v>2960.13</v>
      </c>
      <c r="F42" s="11">
        <f t="shared" si="0"/>
        <v>16018.978406000002</v>
      </c>
      <c r="G42" s="16"/>
      <c r="H42" s="16">
        <v>570.385527</v>
      </c>
      <c r="I42" s="16">
        <v>2120.064237</v>
      </c>
      <c r="J42" s="16">
        <v>234.939599</v>
      </c>
      <c r="K42" s="16">
        <v>418.217998</v>
      </c>
      <c r="L42" s="16">
        <v>125.02606062971837</v>
      </c>
      <c r="M42" s="69">
        <f t="shared" si="2"/>
        <v>3468.633421629718</v>
      </c>
      <c r="N42" s="16"/>
      <c r="O42" s="17">
        <v>218.94217099999997</v>
      </c>
      <c r="P42" s="17">
        <v>7808.263464</v>
      </c>
      <c r="Q42" s="16">
        <v>592.391946</v>
      </c>
      <c r="R42" s="16">
        <v>2214.8755690000003</v>
      </c>
      <c r="S42" s="16">
        <v>23.434228797012047</v>
      </c>
      <c r="T42" s="69">
        <f t="shared" si="3"/>
        <v>10857.907378797012</v>
      </c>
      <c r="V42" s="16">
        <f t="shared" si="4"/>
        <v>2604.3717619999998</v>
      </c>
      <c r="W42" s="16">
        <f t="shared" si="4"/>
        <v>5117.720773000001</v>
      </c>
      <c r="X42" s="16">
        <f t="shared" si="4"/>
        <v>-357.452347</v>
      </c>
      <c r="Y42" s="16">
        <f t="shared" si="4"/>
        <v>1163.472429</v>
      </c>
      <c r="Z42" s="16">
        <f t="shared" si="5"/>
        <v>101.59183183270633</v>
      </c>
      <c r="AA42" s="16">
        <f t="shared" si="6"/>
        <v>8629.704448832708</v>
      </c>
      <c r="AC42">
        <v>1247</v>
      </c>
      <c r="AD42" s="16">
        <v>5942107.678425925</v>
      </c>
    </row>
    <row r="43" spans="1:30" ht="12.75">
      <c r="A43" s="15">
        <v>1994</v>
      </c>
      <c r="B43" s="101">
        <v>2511.0996379999997</v>
      </c>
      <c r="C43" s="101">
        <v>12268.7</v>
      </c>
      <c r="D43" s="101">
        <v>0</v>
      </c>
      <c r="E43" s="101">
        <v>2882.79</v>
      </c>
      <c r="F43" s="11">
        <f t="shared" si="0"/>
        <v>17662.589638</v>
      </c>
      <c r="G43" s="16"/>
      <c r="H43" s="16">
        <v>449.997799</v>
      </c>
      <c r="I43" s="16">
        <v>1743.11573</v>
      </c>
      <c r="J43" s="16">
        <v>1544.2657820000002</v>
      </c>
      <c r="K43" s="16">
        <v>512.410512</v>
      </c>
      <c r="L43" s="16">
        <v>34.954704</v>
      </c>
      <c r="M43" s="69">
        <f t="shared" si="2"/>
        <v>4284.744527000001</v>
      </c>
      <c r="N43" s="16"/>
      <c r="O43" s="17">
        <v>233.59382200000002</v>
      </c>
      <c r="P43" s="17">
        <v>7931.129589</v>
      </c>
      <c r="Q43" s="16">
        <v>257.733338</v>
      </c>
      <c r="R43" s="16">
        <v>2461.775934</v>
      </c>
      <c r="S43" s="16">
        <v>28.093632</v>
      </c>
      <c r="T43" s="69">
        <f t="shared" si="3"/>
        <v>10912.326315</v>
      </c>
      <c r="V43" s="16">
        <f t="shared" si="4"/>
        <v>2727.5036149999996</v>
      </c>
      <c r="W43" s="16">
        <f t="shared" si="4"/>
        <v>6080.686141</v>
      </c>
      <c r="X43" s="16">
        <f t="shared" si="4"/>
        <v>1286.5324440000002</v>
      </c>
      <c r="Y43" s="16">
        <f t="shared" si="4"/>
        <v>933.4245780000001</v>
      </c>
      <c r="Z43" s="16">
        <f t="shared" si="5"/>
        <v>6.861072</v>
      </c>
      <c r="AA43" s="16">
        <f t="shared" si="6"/>
        <v>11035.00785</v>
      </c>
      <c r="AC43">
        <v>1256</v>
      </c>
      <c r="AD43" s="16">
        <v>6153767.073504694</v>
      </c>
    </row>
    <row r="44" spans="1:30" ht="12.75">
      <c r="A44" s="15">
        <v>1995</v>
      </c>
      <c r="B44" s="101">
        <v>2387.332738</v>
      </c>
      <c r="C44" s="101">
        <v>12440.28</v>
      </c>
      <c r="D44" s="101">
        <v>0</v>
      </c>
      <c r="E44" s="101">
        <v>3471.735</v>
      </c>
      <c r="F44" s="11">
        <f t="shared" si="0"/>
        <v>18299.347738</v>
      </c>
      <c r="G44" s="16"/>
      <c r="H44" s="16">
        <v>610.6357879999999</v>
      </c>
      <c r="I44" s="16">
        <v>1544.271358</v>
      </c>
      <c r="J44" s="16">
        <v>1823.568189</v>
      </c>
      <c r="K44" s="16">
        <v>396.4506420000001</v>
      </c>
      <c r="L44" s="16">
        <v>43.361388000000005</v>
      </c>
      <c r="M44" s="69">
        <f t="shared" si="2"/>
        <v>4418.287365</v>
      </c>
      <c r="N44" s="16"/>
      <c r="O44" s="17">
        <v>300.715706</v>
      </c>
      <c r="P44" s="17">
        <v>7669.378887</v>
      </c>
      <c r="Q44" s="16">
        <v>413.9241550000001</v>
      </c>
      <c r="R44" s="16">
        <v>2425.875572</v>
      </c>
      <c r="S44" s="16">
        <v>32.560992999999996</v>
      </c>
      <c r="T44" s="69">
        <f t="shared" si="3"/>
        <v>10842.455312999999</v>
      </c>
      <c r="V44" s="16">
        <f t="shared" si="4"/>
        <v>2697.25282</v>
      </c>
      <c r="W44" s="16">
        <f t="shared" si="4"/>
        <v>6315.172471000001</v>
      </c>
      <c r="X44" s="16">
        <f t="shared" si="4"/>
        <v>1409.644034</v>
      </c>
      <c r="Y44" s="16">
        <f t="shared" si="4"/>
        <v>1442.3100700000005</v>
      </c>
      <c r="Z44" s="16">
        <f t="shared" si="5"/>
        <v>10.800395000000009</v>
      </c>
      <c r="AA44" s="16">
        <f t="shared" si="6"/>
        <v>11875.179790000002</v>
      </c>
      <c r="AC44">
        <v>1265</v>
      </c>
      <c r="AD44" s="16">
        <v>6397137.66744129</v>
      </c>
    </row>
    <row r="45" spans="1:30" ht="12.75">
      <c r="A45" s="15">
        <v>1996</v>
      </c>
      <c r="B45" s="101">
        <v>2494.736202</v>
      </c>
      <c r="C45" s="101">
        <v>13113.48</v>
      </c>
      <c r="D45" s="101">
        <v>0</v>
      </c>
      <c r="E45" s="101">
        <v>3780.76</v>
      </c>
      <c r="F45" s="11">
        <f t="shared" si="0"/>
        <v>19388.976201999998</v>
      </c>
      <c r="G45" s="16"/>
      <c r="H45" s="16">
        <v>659.3158339999999</v>
      </c>
      <c r="I45" s="16">
        <v>2402.837665</v>
      </c>
      <c r="J45" s="16">
        <v>1395.5822409999998</v>
      </c>
      <c r="K45" s="16">
        <v>618.4436290000001</v>
      </c>
      <c r="L45" s="16">
        <v>69.11746799999999</v>
      </c>
      <c r="M45" s="69">
        <f t="shared" si="2"/>
        <v>5145.296837000001</v>
      </c>
      <c r="N45" s="16"/>
      <c r="O45" s="17">
        <v>318.690354</v>
      </c>
      <c r="P45" s="17">
        <v>8151.940162</v>
      </c>
      <c r="Q45" s="16">
        <v>850.928679</v>
      </c>
      <c r="R45" s="16">
        <v>2534.4024499999996</v>
      </c>
      <c r="S45" s="16">
        <v>33.351702</v>
      </c>
      <c r="T45" s="69">
        <f t="shared" si="3"/>
        <v>11889.313347</v>
      </c>
      <c r="V45" s="16">
        <f t="shared" si="4"/>
        <v>2835.361682</v>
      </c>
      <c r="W45" s="16">
        <f t="shared" si="4"/>
        <v>7364.377502999999</v>
      </c>
      <c r="X45" s="16">
        <f t="shared" si="4"/>
        <v>544.6535619999999</v>
      </c>
      <c r="Y45" s="16">
        <f t="shared" si="4"/>
        <v>1864.801179000001</v>
      </c>
      <c r="Z45" s="16">
        <f t="shared" si="5"/>
        <v>35.765765999999985</v>
      </c>
      <c r="AA45" s="16">
        <f t="shared" si="6"/>
        <v>12644.959692</v>
      </c>
      <c r="AC45">
        <v>1272</v>
      </c>
      <c r="AD45" s="16">
        <v>6649611.4228649475</v>
      </c>
    </row>
    <row r="46" spans="1:30" ht="12.75">
      <c r="A46" s="15">
        <v>1997</v>
      </c>
      <c r="B46" s="101">
        <v>2508.161374</v>
      </c>
      <c r="C46" s="101">
        <v>12245.72</v>
      </c>
      <c r="D46" s="101">
        <v>0</v>
      </c>
      <c r="E46" s="101">
        <v>4178.675</v>
      </c>
      <c r="F46" s="11">
        <f t="shared" si="0"/>
        <v>18932.556374</v>
      </c>
      <c r="G46" s="16"/>
      <c r="H46" s="16">
        <v>797.076447</v>
      </c>
      <c r="I46" s="16">
        <v>2172.72004</v>
      </c>
      <c r="J46" s="16">
        <v>1421.7770329999998</v>
      </c>
      <c r="K46" s="16">
        <v>533.371432</v>
      </c>
      <c r="L46" s="16">
        <v>83.09510499999998</v>
      </c>
      <c r="M46" s="69">
        <f t="shared" si="2"/>
        <v>5008.040057</v>
      </c>
      <c r="N46" s="16"/>
      <c r="O46" s="17">
        <v>339.644331</v>
      </c>
      <c r="P46" s="17">
        <v>8560.620571000001</v>
      </c>
      <c r="Q46" s="16">
        <v>1025.51846</v>
      </c>
      <c r="R46" s="16">
        <v>2840.119039</v>
      </c>
      <c r="S46" s="16">
        <v>41.2178434713276</v>
      </c>
      <c r="T46" s="69">
        <f t="shared" si="3"/>
        <v>12807.120244471327</v>
      </c>
      <c r="V46" s="16">
        <f t="shared" si="4"/>
        <v>2965.5934899999997</v>
      </c>
      <c r="W46" s="16">
        <f t="shared" si="4"/>
        <v>5857.819468999998</v>
      </c>
      <c r="X46" s="16">
        <f t="shared" si="4"/>
        <v>396.25857299999984</v>
      </c>
      <c r="Y46" s="16">
        <f t="shared" si="4"/>
        <v>1871.927393</v>
      </c>
      <c r="Z46" s="16">
        <f t="shared" si="5"/>
        <v>41.87726152867238</v>
      </c>
      <c r="AA46" s="16">
        <f t="shared" si="6"/>
        <v>11133.476186528671</v>
      </c>
      <c r="AC46">
        <v>1279</v>
      </c>
      <c r="AD46" s="16">
        <v>6829447.788232681</v>
      </c>
    </row>
    <row r="47" spans="1:30" ht="12.75">
      <c r="A47" s="15">
        <v>1998</v>
      </c>
      <c r="B47" s="101">
        <v>1972.139173</v>
      </c>
      <c r="C47" s="101">
        <v>13378.08</v>
      </c>
      <c r="D47" s="101">
        <v>0</v>
      </c>
      <c r="E47" s="101">
        <v>5185.285</v>
      </c>
      <c r="F47" s="11">
        <f t="shared" si="0"/>
        <v>20535.504173</v>
      </c>
      <c r="G47" s="16"/>
      <c r="H47" s="16">
        <v>785.097443</v>
      </c>
      <c r="I47" s="16">
        <v>3832.8151180000004</v>
      </c>
      <c r="J47" s="16">
        <v>1948.3868830000004</v>
      </c>
      <c r="K47" s="16">
        <v>575.232748</v>
      </c>
      <c r="L47" s="16">
        <v>114.28892700000002</v>
      </c>
      <c r="M47" s="69">
        <f t="shared" si="2"/>
        <v>7255.821119</v>
      </c>
      <c r="N47" s="16"/>
      <c r="O47" s="17">
        <v>417.757918</v>
      </c>
      <c r="P47" s="17">
        <v>10944.563859000002</v>
      </c>
      <c r="Q47" s="16">
        <v>1017.237976</v>
      </c>
      <c r="R47" s="16">
        <v>3357.9092707195396</v>
      </c>
      <c r="S47" s="16">
        <v>51.392591106632985</v>
      </c>
      <c r="T47" s="69">
        <f t="shared" si="3"/>
        <v>15788.861614826174</v>
      </c>
      <c r="V47" s="16">
        <f t="shared" si="4"/>
        <v>2339.478698</v>
      </c>
      <c r="W47" s="16">
        <f t="shared" si="4"/>
        <v>6266.331258999999</v>
      </c>
      <c r="X47" s="16">
        <f t="shared" si="4"/>
        <v>931.1489070000003</v>
      </c>
      <c r="Y47" s="16">
        <f t="shared" si="4"/>
        <v>2402.6084772804606</v>
      </c>
      <c r="Z47" s="16">
        <f t="shared" si="5"/>
        <v>62.89633589336703</v>
      </c>
      <c r="AA47" s="16">
        <f t="shared" si="6"/>
        <v>12002.463677173828</v>
      </c>
      <c r="AC47">
        <v>1284</v>
      </c>
      <c r="AD47" s="16">
        <v>7360039.0239718715</v>
      </c>
    </row>
    <row r="48" spans="1:30" ht="12.75">
      <c r="A48" s="15">
        <v>1999</v>
      </c>
      <c r="B48" s="101">
        <v>2241.8626029999996</v>
      </c>
      <c r="C48" s="101">
        <v>15477.72</v>
      </c>
      <c r="D48" s="101">
        <v>0</v>
      </c>
      <c r="E48" s="101">
        <v>5325.885</v>
      </c>
      <c r="F48" s="11">
        <f t="shared" si="0"/>
        <v>23045.467602999997</v>
      </c>
      <c r="G48" s="16"/>
      <c r="H48" s="16">
        <v>753.596579</v>
      </c>
      <c r="I48" s="16">
        <v>4198.225251</v>
      </c>
      <c r="J48" s="16">
        <v>395.9168850000001</v>
      </c>
      <c r="K48" s="16">
        <v>709.2881220087951</v>
      </c>
      <c r="L48" s="16">
        <v>104.920084</v>
      </c>
      <c r="M48" s="69">
        <f t="shared" si="2"/>
        <v>6161.946921008795</v>
      </c>
      <c r="N48" s="16"/>
      <c r="O48" s="17">
        <v>327.312881171643</v>
      </c>
      <c r="P48" s="17">
        <v>11775.835231265928</v>
      </c>
      <c r="Q48" s="16">
        <v>1069.4659334757444</v>
      </c>
      <c r="R48" s="16">
        <v>3880.938407872295</v>
      </c>
      <c r="S48" s="16">
        <v>49.9861948039921</v>
      </c>
      <c r="T48" s="69">
        <f t="shared" si="3"/>
        <v>17103.5386485896</v>
      </c>
      <c r="V48" s="16">
        <f t="shared" si="4"/>
        <v>2668.1463008283567</v>
      </c>
      <c r="W48" s="16">
        <f t="shared" si="4"/>
        <v>7900.110019734069</v>
      </c>
      <c r="X48" s="16">
        <f t="shared" si="4"/>
        <v>-673.5490484757443</v>
      </c>
      <c r="Y48" s="16">
        <f t="shared" si="4"/>
        <v>2154.2347141365</v>
      </c>
      <c r="Z48" s="16">
        <f t="shared" si="5"/>
        <v>54.933889196007904</v>
      </c>
      <c r="AA48" s="16">
        <f t="shared" si="6"/>
        <v>12103.875875419191</v>
      </c>
      <c r="AC48">
        <v>1290</v>
      </c>
      <c r="AD48" s="16">
        <v>7683040.987545584</v>
      </c>
    </row>
    <row r="49" spans="1:30" ht="12.75">
      <c r="A49" s="15">
        <v>2000</v>
      </c>
      <c r="B49" s="101">
        <v>2353.8424322</v>
      </c>
      <c r="C49" s="101">
        <v>17177.58</v>
      </c>
      <c r="D49" s="101">
        <v>0</v>
      </c>
      <c r="E49" s="101">
        <v>5672.849</v>
      </c>
      <c r="F49" s="11">
        <f t="shared" si="0"/>
        <v>25204.271432200003</v>
      </c>
      <c r="G49" s="16"/>
      <c r="H49" s="16">
        <v>899.1604</v>
      </c>
      <c r="I49" s="16">
        <v>5185.225109999999</v>
      </c>
      <c r="J49" s="16">
        <v>780.9164170000001</v>
      </c>
      <c r="K49" s="16">
        <v>745.300147</v>
      </c>
      <c r="L49" s="16">
        <v>124.593221</v>
      </c>
      <c r="M49" s="69">
        <f t="shared" si="2"/>
        <v>7735.1952949999995</v>
      </c>
      <c r="N49" s="16"/>
      <c r="O49" s="17">
        <v>392.967237</v>
      </c>
      <c r="P49" s="17">
        <v>14364.816314</v>
      </c>
      <c r="Q49" s="16">
        <v>1409.319092</v>
      </c>
      <c r="R49" s="16">
        <v>4009.526893999999</v>
      </c>
      <c r="S49" s="16">
        <v>49.66341019116738</v>
      </c>
      <c r="T49" s="69">
        <f t="shared" si="3"/>
        <v>20226.292947191167</v>
      </c>
      <c r="V49" s="16">
        <f t="shared" si="4"/>
        <v>2860.0355952</v>
      </c>
      <c r="W49" s="16">
        <f t="shared" si="4"/>
        <v>7997.9887960000015</v>
      </c>
      <c r="X49" s="16">
        <f t="shared" si="4"/>
        <v>-628.4026749999998</v>
      </c>
      <c r="Y49" s="16">
        <f t="shared" si="4"/>
        <v>2408.622253000001</v>
      </c>
      <c r="Z49" s="16">
        <f t="shared" si="5"/>
        <v>74.92981080883263</v>
      </c>
      <c r="AA49" s="16">
        <f t="shared" si="6"/>
        <v>12713.173780008834</v>
      </c>
      <c r="AC49">
        <v>1295</v>
      </c>
      <c r="AD49" s="16">
        <v>8154315.708348267</v>
      </c>
    </row>
    <row r="50" spans="1:30" ht="12.75">
      <c r="A50" s="15">
        <v>2001</v>
      </c>
      <c r="B50" s="101">
        <v>1847.7975001999998</v>
      </c>
      <c r="C50" s="101">
        <v>17565.58</v>
      </c>
      <c r="D50" s="101">
        <v>0</v>
      </c>
      <c r="E50" s="101">
        <v>5706.712</v>
      </c>
      <c r="F50" s="11">
        <f t="shared" si="0"/>
        <v>25120.0895002</v>
      </c>
      <c r="G50" s="16"/>
      <c r="H50" s="16">
        <v>911.866326</v>
      </c>
      <c r="I50" s="16">
        <v>5170.823737000001</v>
      </c>
      <c r="J50" s="16">
        <v>574.0354679999999</v>
      </c>
      <c r="K50" s="16">
        <v>527.693449</v>
      </c>
      <c r="L50" s="16">
        <v>122.645717</v>
      </c>
      <c r="M50" s="69">
        <f t="shared" si="2"/>
        <v>7307.064697000002</v>
      </c>
      <c r="N50" s="16"/>
      <c r="O50" s="17">
        <v>442.750037</v>
      </c>
      <c r="P50" s="17">
        <v>13895.679563</v>
      </c>
      <c r="Q50" s="16">
        <v>2262.6969099999997</v>
      </c>
      <c r="R50" s="16">
        <v>4274.582426</v>
      </c>
      <c r="S50" s="16">
        <v>56.18111434249726</v>
      </c>
      <c r="T50" s="69">
        <f t="shared" si="3"/>
        <v>20931.890050342496</v>
      </c>
      <c r="V50" s="16">
        <f t="shared" si="4"/>
        <v>2316.9137892</v>
      </c>
      <c r="W50" s="16">
        <f t="shared" si="4"/>
        <v>8840.724174</v>
      </c>
      <c r="X50" s="16">
        <f t="shared" si="4"/>
        <v>-1688.6614419999996</v>
      </c>
      <c r="Y50" s="16">
        <f t="shared" si="4"/>
        <v>1959.8230230000008</v>
      </c>
      <c r="Z50" s="16">
        <f t="shared" si="5"/>
        <v>66.46460265750275</v>
      </c>
      <c r="AA50" s="16">
        <f t="shared" si="6"/>
        <v>11495.264146857506</v>
      </c>
      <c r="AC50">
        <v>1300</v>
      </c>
      <c r="AD50" s="16">
        <v>8488206.225984106</v>
      </c>
    </row>
    <row r="51" spans="1:30" ht="12.75">
      <c r="A51" s="15">
        <v>2002</v>
      </c>
      <c r="B51" s="101">
        <v>2302.1791172000003</v>
      </c>
      <c r="C51" s="101">
        <v>20419.72</v>
      </c>
      <c r="D51" s="101">
        <v>0</v>
      </c>
      <c r="E51" s="101">
        <v>6086.309</v>
      </c>
      <c r="F51" s="11">
        <f t="shared" si="0"/>
        <v>28808.208117200003</v>
      </c>
      <c r="G51" s="16"/>
      <c r="H51" s="16">
        <v>827.1904142003953</v>
      </c>
      <c r="I51" s="16">
        <v>5029.908693570821</v>
      </c>
      <c r="J51" s="16">
        <v>2261.9985195304716</v>
      </c>
      <c r="K51" s="16">
        <v>821.0380183449206</v>
      </c>
      <c r="L51" s="16">
        <v>141.619426</v>
      </c>
      <c r="M51" s="69">
        <f t="shared" si="2"/>
        <v>9081.755071646608</v>
      </c>
      <c r="N51" s="16"/>
      <c r="O51" s="17">
        <v>376.82250673144017</v>
      </c>
      <c r="P51" s="17">
        <v>15146.516286</v>
      </c>
      <c r="Q51" s="16">
        <v>2160.9748748368643</v>
      </c>
      <c r="R51" s="16">
        <v>4140.843806414784</v>
      </c>
      <c r="S51" s="16">
        <v>58.153101330000005</v>
      </c>
      <c r="T51" s="69">
        <f t="shared" si="3"/>
        <v>21883.31057531309</v>
      </c>
      <c r="V51" s="16">
        <f t="shared" si="4"/>
        <v>2752.547024668955</v>
      </c>
      <c r="W51" s="16">
        <f t="shared" si="4"/>
        <v>10303.112407570823</v>
      </c>
      <c r="X51" s="16">
        <f t="shared" si="4"/>
        <v>101.02364469360737</v>
      </c>
      <c r="Y51" s="16">
        <f t="shared" si="4"/>
        <v>2766.503211930137</v>
      </c>
      <c r="Z51" s="16">
        <f t="shared" si="5"/>
        <v>83.46632467</v>
      </c>
      <c r="AA51" s="16">
        <f t="shared" si="6"/>
        <v>16006.652613533519</v>
      </c>
      <c r="AC51">
        <v>1305</v>
      </c>
      <c r="AD51" s="16">
        <v>9168418.142395709</v>
      </c>
    </row>
    <row r="52" spans="1:30" ht="12.75">
      <c r="A52" s="15">
        <v>2003</v>
      </c>
      <c r="B52" s="101">
        <v>1609.8639944</v>
      </c>
      <c r="C52" s="101">
        <v>27435.28</v>
      </c>
      <c r="D52" s="101">
        <v>0</v>
      </c>
      <c r="E52" s="101">
        <v>7345.325</v>
      </c>
      <c r="F52" s="11">
        <f t="shared" si="0"/>
        <v>36390.4689944</v>
      </c>
      <c r="G52" s="16"/>
      <c r="H52" s="16">
        <v>814.743447</v>
      </c>
      <c r="I52" s="16">
        <v>5201.811963</v>
      </c>
      <c r="J52" s="16">
        <v>3374.362324000001</v>
      </c>
      <c r="K52" s="16">
        <v>618.2211009999999</v>
      </c>
      <c r="L52" s="16">
        <v>132.28085127478664</v>
      </c>
      <c r="M52" s="69">
        <f t="shared" si="2"/>
        <v>10141.419686274787</v>
      </c>
      <c r="N52" s="16"/>
      <c r="O52" s="17">
        <v>287.332661</v>
      </c>
      <c r="P52" s="17">
        <v>23617.681492</v>
      </c>
      <c r="Q52" s="16">
        <v>2063.853091</v>
      </c>
      <c r="R52" s="16">
        <v>4818.892248000001</v>
      </c>
      <c r="S52" s="16">
        <v>57.852707</v>
      </c>
      <c r="T52" s="69">
        <f t="shared" si="3"/>
        <v>30845.612199</v>
      </c>
      <c r="V52" s="16">
        <f t="shared" si="4"/>
        <v>2137.2747804</v>
      </c>
      <c r="W52" s="16">
        <f t="shared" si="4"/>
        <v>9019.410471</v>
      </c>
      <c r="X52" s="16">
        <f t="shared" si="4"/>
        <v>1310.5092330000011</v>
      </c>
      <c r="Y52" s="16">
        <f t="shared" si="4"/>
        <v>3144.653852999999</v>
      </c>
      <c r="Z52" s="16">
        <f t="shared" si="5"/>
        <v>74.42814427478663</v>
      </c>
      <c r="AA52" s="16">
        <f t="shared" si="6"/>
        <v>15686.276481674784</v>
      </c>
      <c r="AC52">
        <v>1309</v>
      </c>
      <c r="AD52" s="16">
        <v>10491745.68597163</v>
      </c>
    </row>
    <row r="53" spans="1:30" ht="12.75">
      <c r="A53" s="15">
        <v>2004</v>
      </c>
      <c r="B53" s="101">
        <v>1117.0840216000001</v>
      </c>
      <c r="C53" s="101">
        <v>27866.7</v>
      </c>
      <c r="D53" s="101">
        <v>0</v>
      </c>
      <c r="E53" s="101">
        <v>6297.3357258821425</v>
      </c>
      <c r="F53" s="11">
        <f t="shared" si="0"/>
        <v>35281.119747482146</v>
      </c>
      <c r="G53" s="16"/>
      <c r="H53" s="16">
        <v>978.665623</v>
      </c>
      <c r="I53" s="16">
        <v>4728.162814</v>
      </c>
      <c r="J53" s="16">
        <v>1547.3181880000002</v>
      </c>
      <c r="K53" s="16">
        <v>506.43529300000006</v>
      </c>
      <c r="L53" s="16">
        <v>156.0232234899965</v>
      </c>
      <c r="M53" s="69">
        <f t="shared" si="2"/>
        <v>7916.605141489998</v>
      </c>
      <c r="N53" s="16"/>
      <c r="O53" s="17">
        <v>335.768121</v>
      </c>
      <c r="P53" s="17">
        <v>21677.075617000002</v>
      </c>
      <c r="Q53" s="16">
        <v>2347.0551259999997</v>
      </c>
      <c r="R53" s="16">
        <v>4407.897013000001</v>
      </c>
      <c r="S53" s="16">
        <v>46.18359400000001</v>
      </c>
      <c r="T53" s="69">
        <f t="shared" si="3"/>
        <v>28813.979471000002</v>
      </c>
      <c r="V53" s="16">
        <f t="shared" si="4"/>
        <v>1759.9815236</v>
      </c>
      <c r="W53" s="16">
        <f t="shared" si="4"/>
        <v>10917.787196999998</v>
      </c>
      <c r="X53" s="16">
        <f t="shared" si="4"/>
        <v>-799.7369379999996</v>
      </c>
      <c r="Y53" s="16">
        <f t="shared" si="4"/>
        <v>2395.8740058821422</v>
      </c>
      <c r="Z53" s="16">
        <f t="shared" si="5"/>
        <v>109.8396294899965</v>
      </c>
      <c r="AA53" s="16">
        <f t="shared" si="6"/>
        <v>14383.745417972143</v>
      </c>
      <c r="AC53">
        <v>1314</v>
      </c>
      <c r="AD53" s="16">
        <v>11320593.595163386</v>
      </c>
    </row>
    <row r="54" spans="1:30" ht="12.75">
      <c r="A54" s="15">
        <v>2005</v>
      </c>
      <c r="B54" s="101">
        <v>967.1437032</v>
      </c>
      <c r="C54" s="101">
        <v>29816.02</v>
      </c>
      <c r="D54" s="101">
        <v>0</v>
      </c>
      <c r="E54" s="101">
        <v>8279.896738142143</v>
      </c>
      <c r="F54" s="11">
        <f t="shared" si="0"/>
        <v>39063.06044134214</v>
      </c>
      <c r="G54" s="16"/>
      <c r="H54" s="16">
        <v>978.1495830000001</v>
      </c>
      <c r="I54" s="16">
        <v>4647.390478</v>
      </c>
      <c r="J54" s="16">
        <v>3126.7926660000003</v>
      </c>
      <c r="K54" s="16">
        <v>497.512176</v>
      </c>
      <c r="L54" s="16">
        <v>180.49948</v>
      </c>
      <c r="M54" s="69">
        <f t="shared" si="2"/>
        <v>9430.344383000001</v>
      </c>
      <c r="N54" s="16"/>
      <c r="O54" s="17">
        <v>342.711691</v>
      </c>
      <c r="P54" s="17">
        <v>24912.747380000004</v>
      </c>
      <c r="Q54" s="16">
        <v>1421.0496310000003</v>
      </c>
      <c r="R54" s="16">
        <v>4167.4807120000005</v>
      </c>
      <c r="S54" s="16">
        <v>57.411619</v>
      </c>
      <c r="T54" s="69">
        <f t="shared" si="3"/>
        <v>30901.401033000006</v>
      </c>
      <c r="V54" s="16">
        <f t="shared" si="4"/>
        <v>1602.5815952000003</v>
      </c>
      <c r="W54" s="16">
        <f t="shared" si="4"/>
        <v>9550.663097999994</v>
      </c>
      <c r="X54" s="16">
        <f t="shared" si="4"/>
        <v>1705.743035</v>
      </c>
      <c r="Y54" s="16">
        <f t="shared" si="4"/>
        <v>4609.928202142142</v>
      </c>
      <c r="Z54" s="16">
        <f t="shared" si="5"/>
        <v>123.087861</v>
      </c>
      <c r="AA54" s="16">
        <f t="shared" si="6"/>
        <v>17592.003791342137</v>
      </c>
      <c r="AC54">
        <v>1318</v>
      </c>
      <c r="AD54" s="16">
        <v>11973198.488810098</v>
      </c>
    </row>
    <row r="55" spans="1:30" ht="12.75">
      <c r="A55" s="15">
        <v>2006</v>
      </c>
      <c r="B55" s="101">
        <v>963.0598292000001</v>
      </c>
      <c r="C55" s="101">
        <v>32575.36</v>
      </c>
      <c r="D55" s="101">
        <v>0</v>
      </c>
      <c r="E55" s="101">
        <v>8384.286499587142</v>
      </c>
      <c r="F55" s="11">
        <f t="shared" si="0"/>
        <v>41922.70632878714</v>
      </c>
      <c r="G55" s="16"/>
      <c r="H55" s="16">
        <v>1072.1968369999997</v>
      </c>
      <c r="I55" s="16">
        <v>5167.579568</v>
      </c>
      <c r="J55" s="16">
        <v>2698.935761</v>
      </c>
      <c r="K55" s="16">
        <v>712.4729050000002</v>
      </c>
      <c r="L55" s="16">
        <v>220.252829</v>
      </c>
      <c r="M55" s="69">
        <f t="shared" si="2"/>
        <v>9871.437899999999</v>
      </c>
      <c r="N55" s="16"/>
      <c r="O55" s="17">
        <v>326.55311</v>
      </c>
      <c r="P55" s="17">
        <v>27797.699548999997</v>
      </c>
      <c r="Q55" s="16">
        <v>2252.042781</v>
      </c>
      <c r="R55" s="16">
        <v>5003.871468</v>
      </c>
      <c r="S55" s="16">
        <v>67.17825811524999</v>
      </c>
      <c r="T55" s="69">
        <f t="shared" si="3"/>
        <v>35447.34516611525</v>
      </c>
      <c r="V55" s="16">
        <f t="shared" si="4"/>
        <v>1708.7035561999999</v>
      </c>
      <c r="W55" s="16">
        <f t="shared" si="4"/>
        <v>9945.240019000004</v>
      </c>
      <c r="X55" s="16">
        <f t="shared" si="4"/>
        <v>446.8929800000001</v>
      </c>
      <c r="Y55" s="16">
        <f t="shared" si="4"/>
        <v>4092.8879365871426</v>
      </c>
      <c r="Z55" s="16">
        <f t="shared" si="5"/>
        <v>153.07457088475002</v>
      </c>
      <c r="AA55" s="16">
        <f t="shared" si="6"/>
        <v>16346.79906267189</v>
      </c>
      <c r="AC55">
        <v>1323</v>
      </c>
      <c r="AD55" s="16">
        <v>13553660.689333037</v>
      </c>
    </row>
    <row r="56" spans="1:30" ht="12.75">
      <c r="A56" s="15">
        <v>2007</v>
      </c>
      <c r="B56" s="101">
        <v>1046.8991299999998</v>
      </c>
      <c r="C56" s="101">
        <v>35022.46</v>
      </c>
      <c r="D56" s="101">
        <v>0</v>
      </c>
      <c r="E56" s="101">
        <v>8175.4730386421425</v>
      </c>
      <c r="F56" s="11">
        <f>SUM(B56:E56)</f>
        <v>44244.83216864214</v>
      </c>
      <c r="G56" s="16"/>
      <c r="H56" s="16">
        <v>1026.754691</v>
      </c>
      <c r="I56" s="16">
        <v>5627.431702000001</v>
      </c>
      <c r="J56" s="16">
        <v>5382.449718000002</v>
      </c>
      <c r="K56" s="16">
        <v>1053.5421310000002</v>
      </c>
      <c r="L56" s="16">
        <v>221.493396</v>
      </c>
      <c r="M56" s="69">
        <f t="shared" si="2"/>
        <v>13311.671638000003</v>
      </c>
      <c r="N56" s="16"/>
      <c r="O56" s="17">
        <v>315.702712</v>
      </c>
      <c r="P56" s="17">
        <v>29112.174139999996</v>
      </c>
      <c r="Q56" s="16">
        <v>3190.9132739999995</v>
      </c>
      <c r="R56" s="16">
        <v>3439.79895</v>
      </c>
      <c r="S56" s="16">
        <v>64.62823300000001</v>
      </c>
      <c r="T56" s="69">
        <f t="shared" si="3"/>
        <v>36123.21730899999</v>
      </c>
      <c r="V56" s="16">
        <f t="shared" si="4"/>
        <v>1757.9511089999999</v>
      </c>
      <c r="W56" s="16">
        <f t="shared" si="4"/>
        <v>11537.717562000005</v>
      </c>
      <c r="X56" s="16">
        <f t="shared" si="4"/>
        <v>2191.536444000002</v>
      </c>
      <c r="Y56" s="16">
        <f t="shared" si="4"/>
        <v>5789.216219642141</v>
      </c>
      <c r="Z56" s="16">
        <f t="shared" si="5"/>
        <v>156.865163</v>
      </c>
      <c r="AA56" s="16">
        <f t="shared" si="6"/>
        <v>21433.286497642148</v>
      </c>
      <c r="AC56">
        <v>1328</v>
      </c>
      <c r="AD56" s="16">
        <v>14204236.402421022</v>
      </c>
    </row>
    <row r="57" spans="1:30" ht="12.75">
      <c r="A57" s="15">
        <v>2008</v>
      </c>
      <c r="B57" s="101">
        <v>1031.54389</v>
      </c>
      <c r="C57" s="101">
        <v>37805.88</v>
      </c>
      <c r="D57" s="101">
        <v>0</v>
      </c>
      <c r="E57" s="101">
        <v>7425.169320467144</v>
      </c>
      <c r="F57" s="11">
        <f>SUM(B57:E57)</f>
        <v>46262.593210467145</v>
      </c>
      <c r="G57" s="16"/>
      <c r="H57" s="16">
        <v>1174.4912689999999</v>
      </c>
      <c r="I57" s="16">
        <v>5637.383039</v>
      </c>
      <c r="J57" s="16">
        <v>3755.6143989999996</v>
      </c>
      <c r="K57" s="16">
        <v>973.132462</v>
      </c>
      <c r="L57" s="16">
        <v>234.20856300000005</v>
      </c>
      <c r="M57" s="69">
        <f t="shared" si="2"/>
        <v>11774.829732</v>
      </c>
      <c r="N57" s="16"/>
      <c r="O57" s="17">
        <v>256.500836</v>
      </c>
      <c r="P57" s="17">
        <v>27996.214976</v>
      </c>
      <c r="Q57" s="16">
        <v>3108.2509979999995</v>
      </c>
      <c r="R57" s="16">
        <v>3452.3455</v>
      </c>
      <c r="S57" s="16">
        <v>62.635468</v>
      </c>
      <c r="T57" s="69">
        <f t="shared" si="3"/>
        <v>34875.947778</v>
      </c>
      <c r="V57" s="16">
        <f t="shared" si="4"/>
        <v>1949.534323</v>
      </c>
      <c r="W57" s="16">
        <f t="shared" si="4"/>
        <v>15447.048062999998</v>
      </c>
      <c r="X57" s="16">
        <f t="shared" si="4"/>
        <v>647.3634010000001</v>
      </c>
      <c r="Y57" s="16">
        <f t="shared" si="4"/>
        <v>4945.956282467145</v>
      </c>
      <c r="Z57" s="16">
        <f t="shared" si="5"/>
        <v>171.57309500000005</v>
      </c>
      <c r="AA57" s="16">
        <f t="shared" si="6"/>
        <v>23161.47516446714</v>
      </c>
      <c r="AC57">
        <v>1333</v>
      </c>
      <c r="AD57" s="16">
        <v>14587750.78528639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2"/>
  <sheetViews>
    <sheetView zoomScale="75" zoomScaleNormal="75" zoomScaleSheetLayoutView="90" zoomScalePageLayoutView="0" workbookViewId="0" topLeftCell="A1">
      <pane xSplit="3" ySplit="4" topLeftCell="D5" activePane="bottomRight" state="frozen"/>
      <selection pane="topLeft" activeCell="F54" sqref="F54"/>
      <selection pane="topRight" activeCell="F54" sqref="F54"/>
      <selection pane="bottomLeft" activeCell="F54" sqref="F54"/>
      <selection pane="bottomRight" activeCell="E68" sqref="E68"/>
    </sheetView>
  </sheetViews>
  <sheetFormatPr defaultColWidth="11.421875" defaultRowHeight="12.75" outlineLevelRow="1"/>
  <cols>
    <col min="1" max="1" width="12.140625" style="38" customWidth="1"/>
    <col min="2" max="2" width="23.57421875" style="37" customWidth="1"/>
    <col min="3" max="3" width="38.8515625" style="37" customWidth="1"/>
    <col min="4" max="10" width="14.8515625" style="37" bestFit="1" customWidth="1"/>
    <col min="11" max="11" width="15.00390625" style="37" customWidth="1"/>
    <col min="12" max="12" width="14.8515625" style="37" bestFit="1" customWidth="1"/>
    <col min="13" max="47" width="16.57421875" style="37" bestFit="1" customWidth="1"/>
    <col min="48" max="48" width="16.00390625" style="37" customWidth="1"/>
    <col min="49" max="49" width="13.8515625" style="37" customWidth="1"/>
    <col min="50" max="50" width="14.8515625" style="37" customWidth="1"/>
    <col min="51" max="51" width="14.28125" style="37" customWidth="1"/>
    <col min="52" max="53" width="17.57421875" style="37" bestFit="1" customWidth="1"/>
    <col min="54" max="16384" width="11.421875" style="37" customWidth="1"/>
  </cols>
  <sheetData>
    <row r="1" spans="1:51" s="26" customFormat="1" ht="23.25">
      <c r="A1" s="92" t="s">
        <v>215</v>
      </c>
      <c r="B1" s="93"/>
      <c r="C1" s="93"/>
      <c r="D1" s="94"/>
      <c r="E1" s="94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</row>
    <row r="2" spans="1:51" s="29" customFormat="1" ht="12.75">
      <c r="A2" s="95" t="s">
        <v>216</v>
      </c>
      <c r="B2" s="96"/>
      <c r="C2" s="96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</row>
    <row r="3" spans="1:51" s="30" customFormat="1" ht="15.75" customHeight="1">
      <c r="A3" s="96" t="s">
        <v>217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</row>
    <row r="4" spans="1:51" s="29" customFormat="1" ht="12.75">
      <c r="A4" s="96"/>
      <c r="B4" s="96"/>
      <c r="C4" s="96"/>
      <c r="D4" s="98">
        <v>1961</v>
      </c>
      <c r="E4" s="98">
        <v>1962</v>
      </c>
      <c r="F4" s="98">
        <v>1963</v>
      </c>
      <c r="G4" s="98">
        <v>1964</v>
      </c>
      <c r="H4" s="98">
        <v>1965</v>
      </c>
      <c r="I4" s="98">
        <v>1966</v>
      </c>
      <c r="J4" s="98">
        <v>1967</v>
      </c>
      <c r="K4" s="98">
        <v>1968</v>
      </c>
      <c r="L4" s="98">
        <v>1969</v>
      </c>
      <c r="M4" s="98">
        <v>1970</v>
      </c>
      <c r="N4" s="98">
        <v>1971</v>
      </c>
      <c r="O4" s="98">
        <v>1972</v>
      </c>
      <c r="P4" s="98">
        <v>1973</v>
      </c>
      <c r="Q4" s="98">
        <v>1974</v>
      </c>
      <c r="R4" s="98">
        <v>1975</v>
      </c>
      <c r="S4" s="98">
        <v>1976</v>
      </c>
      <c r="T4" s="98">
        <v>1977</v>
      </c>
      <c r="U4" s="98">
        <v>1978</v>
      </c>
      <c r="V4" s="98">
        <v>1979</v>
      </c>
      <c r="W4" s="98">
        <v>1980</v>
      </c>
      <c r="X4" s="98">
        <v>1981</v>
      </c>
      <c r="Y4" s="98">
        <v>1982</v>
      </c>
      <c r="Z4" s="98">
        <v>1983</v>
      </c>
      <c r="AA4" s="98">
        <v>1984</v>
      </c>
      <c r="AB4" s="98">
        <v>1985</v>
      </c>
      <c r="AC4" s="98">
        <v>1986</v>
      </c>
      <c r="AD4" s="98">
        <v>1987</v>
      </c>
      <c r="AE4" s="98">
        <v>1988</v>
      </c>
      <c r="AF4" s="98">
        <v>1989</v>
      </c>
      <c r="AG4" s="98">
        <v>1990</v>
      </c>
      <c r="AH4" s="98">
        <v>1991</v>
      </c>
      <c r="AI4" s="98">
        <v>1992</v>
      </c>
      <c r="AJ4" s="98">
        <v>1993</v>
      </c>
      <c r="AK4" s="98">
        <v>1994</v>
      </c>
      <c r="AL4" s="98">
        <v>1995</v>
      </c>
      <c r="AM4" s="98">
        <v>1996</v>
      </c>
      <c r="AN4" s="98">
        <v>1997</v>
      </c>
      <c r="AO4" s="98">
        <v>1998</v>
      </c>
      <c r="AP4" s="98">
        <v>1999</v>
      </c>
      <c r="AQ4" s="98">
        <v>2000</v>
      </c>
      <c r="AR4" s="98">
        <v>2001</v>
      </c>
      <c r="AS4" s="98">
        <v>2002</v>
      </c>
      <c r="AT4" s="98">
        <v>2003</v>
      </c>
      <c r="AU4" s="98">
        <v>2004</v>
      </c>
      <c r="AV4" s="98">
        <v>2005</v>
      </c>
      <c r="AW4" s="98">
        <v>2006</v>
      </c>
      <c r="AX4" s="98">
        <v>2007</v>
      </c>
      <c r="AY4" s="98">
        <v>2008</v>
      </c>
    </row>
    <row r="5" spans="1:69" s="33" customFormat="1" ht="12.75">
      <c r="A5" s="28" t="s">
        <v>37</v>
      </c>
      <c r="B5" s="31"/>
      <c r="C5" s="31"/>
      <c r="D5" s="62">
        <f aca="true" t="shared" si="0" ref="D5:AY5">D6+D17+D20+D21+D24+D25</f>
        <v>1632507.6176470588</v>
      </c>
      <c r="E5" s="62">
        <f t="shared" si="0"/>
        <v>1754849.282352941</v>
      </c>
      <c r="F5" s="62">
        <f t="shared" si="0"/>
        <v>1668057.3588235294</v>
      </c>
      <c r="G5" s="62">
        <f t="shared" si="0"/>
        <v>1834527.120588235</v>
      </c>
      <c r="H5" s="62">
        <f t="shared" si="0"/>
        <v>2094880.5705882353</v>
      </c>
      <c r="I5" s="62">
        <f t="shared" si="0"/>
        <v>2196419.344117647</v>
      </c>
      <c r="J5" s="62">
        <f t="shared" si="0"/>
        <v>1841593.3323529414</v>
      </c>
      <c r="K5" s="62">
        <f t="shared" si="0"/>
        <v>1518580.0294117648</v>
      </c>
      <c r="L5" s="62">
        <f t="shared" si="0"/>
        <v>1600729.8647058825</v>
      </c>
      <c r="M5" s="62">
        <f t="shared" si="0"/>
        <v>1624697.9088235293</v>
      </c>
      <c r="N5" s="62">
        <f t="shared" si="0"/>
        <v>1548275.2</v>
      </c>
      <c r="O5" s="62">
        <f t="shared" si="0"/>
        <v>1658924.5029411768</v>
      </c>
      <c r="P5" s="62">
        <f t="shared" si="0"/>
        <v>1896308.1264705881</v>
      </c>
      <c r="Q5" s="62">
        <f t="shared" si="0"/>
        <v>1978338.5034588235</v>
      </c>
      <c r="R5" s="62">
        <f t="shared" si="0"/>
        <v>2039915.5468941175</v>
      </c>
      <c r="S5" s="62">
        <f t="shared" si="0"/>
        <v>2020113.9801058825</v>
      </c>
      <c r="T5" s="62">
        <f t="shared" si="0"/>
        <v>2418609.835311765</v>
      </c>
      <c r="U5" s="62">
        <f t="shared" si="0"/>
        <v>2647410.8762</v>
      </c>
      <c r="V5" s="62">
        <f t="shared" si="0"/>
        <v>2721431.9112</v>
      </c>
      <c r="W5" s="62">
        <f t="shared" si="0"/>
        <v>2512152.5884764707</v>
      </c>
      <c r="X5" s="62">
        <f t="shared" si="0"/>
        <v>2475757.4637235296</v>
      </c>
      <c r="Y5" s="62">
        <f t="shared" si="0"/>
        <v>1782280.5274941176</v>
      </c>
      <c r="Z5" s="62">
        <f t="shared" si="0"/>
        <v>1828096.4673294118</v>
      </c>
      <c r="AA5" s="62">
        <f t="shared" si="0"/>
        <v>2559687.9492764706</v>
      </c>
      <c r="AB5" s="62">
        <f t="shared" si="0"/>
        <v>2703537.6106411763</v>
      </c>
      <c r="AC5" s="62">
        <f t="shared" si="0"/>
        <v>2667241.335552941</v>
      </c>
      <c r="AD5" s="62">
        <f t="shared" si="0"/>
        <v>2611893.155594118</v>
      </c>
      <c r="AE5" s="62">
        <f t="shared" si="0"/>
        <v>2730666.326829412</v>
      </c>
      <c r="AF5" s="62">
        <f t="shared" si="0"/>
        <v>2489055.2584764706</v>
      </c>
      <c r="AG5" s="62">
        <f t="shared" si="0"/>
        <v>2505989.764376471</v>
      </c>
      <c r="AH5" s="62">
        <f t="shared" si="0"/>
        <v>2052755.4262176473</v>
      </c>
      <c r="AI5" s="62">
        <f t="shared" si="0"/>
        <v>2558540.8591882354</v>
      </c>
      <c r="AJ5" s="62">
        <f t="shared" si="0"/>
        <v>2696609.661511765</v>
      </c>
      <c r="AK5" s="62">
        <f t="shared" si="0"/>
        <v>2549410.1985400002</v>
      </c>
      <c r="AL5" s="62">
        <f t="shared" si="0"/>
        <v>2576541.1658764705</v>
      </c>
      <c r="AM5" s="62">
        <f t="shared" si="0"/>
        <v>3049609.7949941177</v>
      </c>
      <c r="AN5" s="62">
        <f t="shared" si="0"/>
        <v>3197345.8649941175</v>
      </c>
      <c r="AO5" s="62">
        <f t="shared" si="0"/>
        <v>2681913.369288235</v>
      </c>
      <c r="AP5" s="62">
        <f t="shared" si="0"/>
        <v>2724982.0749941175</v>
      </c>
      <c r="AQ5" s="62">
        <f t="shared" si="0"/>
        <v>2931601.871858823</v>
      </c>
      <c r="AR5" s="62">
        <f t="shared" si="0"/>
        <v>2938093.3314435296</v>
      </c>
      <c r="AS5" s="62">
        <f t="shared" si="0"/>
        <v>3051310.508941177</v>
      </c>
      <c r="AT5" s="62">
        <f t="shared" si="0"/>
        <v>2927834.8219235293</v>
      </c>
      <c r="AU5" s="62">
        <f t="shared" si="0"/>
        <v>2638945.7036411767</v>
      </c>
      <c r="AV5" s="62">
        <f t="shared" si="0"/>
        <v>2588544.1121411766</v>
      </c>
      <c r="AW5" s="62">
        <f t="shared" si="0"/>
        <v>2267215.0982882353</v>
      </c>
      <c r="AX5" s="62">
        <f t="shared" si="0"/>
        <v>2352479.666729412</v>
      </c>
      <c r="AY5" s="62">
        <f t="shared" si="0"/>
        <v>2236581.651829412</v>
      </c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</row>
    <row r="6" spans="1:69" ht="12.75">
      <c r="A6" s="53"/>
      <c r="B6" s="54" t="s">
        <v>38</v>
      </c>
      <c r="C6" s="54"/>
      <c r="D6" s="61">
        <f aca="true" t="shared" si="1" ref="D6:AY6">SUM(D7:D16)</f>
        <v>13689</v>
      </c>
      <c r="E6" s="61">
        <f t="shared" si="1"/>
        <v>10718</v>
      </c>
      <c r="F6" s="61">
        <f t="shared" si="1"/>
        <v>9718</v>
      </c>
      <c r="G6" s="61">
        <f t="shared" si="1"/>
        <v>9302</v>
      </c>
      <c r="H6" s="61">
        <f t="shared" si="1"/>
        <v>13434</v>
      </c>
      <c r="I6" s="61">
        <f t="shared" si="1"/>
        <v>4464</v>
      </c>
      <c r="J6" s="61">
        <f t="shared" si="1"/>
        <v>7481</v>
      </c>
      <c r="K6" s="61">
        <f t="shared" si="1"/>
        <v>6454</v>
      </c>
      <c r="L6" s="61">
        <f t="shared" si="1"/>
        <v>5338</v>
      </c>
      <c r="M6" s="61">
        <f t="shared" si="1"/>
        <v>6229</v>
      </c>
      <c r="N6" s="61">
        <f t="shared" si="1"/>
        <v>12406</v>
      </c>
      <c r="O6" s="61">
        <f t="shared" si="1"/>
        <v>9409</v>
      </c>
      <c r="P6" s="61">
        <f t="shared" si="1"/>
        <v>6910</v>
      </c>
      <c r="Q6" s="61">
        <f t="shared" si="1"/>
        <v>14311</v>
      </c>
      <c r="R6" s="61">
        <f t="shared" si="1"/>
        <v>7213</v>
      </c>
      <c r="S6" s="61">
        <f t="shared" si="1"/>
        <v>7986</v>
      </c>
      <c r="T6" s="61">
        <f t="shared" si="1"/>
        <v>9485</v>
      </c>
      <c r="U6" s="61">
        <f t="shared" si="1"/>
        <v>15680</v>
      </c>
      <c r="V6" s="61">
        <f t="shared" si="1"/>
        <v>7696</v>
      </c>
      <c r="W6" s="61">
        <f t="shared" si="1"/>
        <v>17714</v>
      </c>
      <c r="X6" s="61">
        <f t="shared" si="1"/>
        <v>12650</v>
      </c>
      <c r="Y6" s="61">
        <f t="shared" si="1"/>
        <v>16370</v>
      </c>
      <c r="Z6" s="61">
        <f t="shared" si="1"/>
        <v>6630</v>
      </c>
      <c r="AA6" s="61">
        <f t="shared" si="1"/>
        <v>22341</v>
      </c>
      <c r="AB6" s="61">
        <f t="shared" si="1"/>
        <v>15066</v>
      </c>
      <c r="AC6" s="61">
        <f t="shared" si="1"/>
        <v>19493</v>
      </c>
      <c r="AD6" s="61">
        <f t="shared" si="1"/>
        <v>21103</v>
      </c>
      <c r="AE6" s="61">
        <f t="shared" si="1"/>
        <v>12871</v>
      </c>
      <c r="AF6" s="61">
        <f t="shared" si="1"/>
        <v>10557</v>
      </c>
      <c r="AG6" s="61">
        <f t="shared" si="1"/>
        <v>11093</v>
      </c>
      <c r="AH6" s="61">
        <f t="shared" si="1"/>
        <v>17643</v>
      </c>
      <c r="AI6" s="61">
        <f t="shared" si="1"/>
        <v>13496</v>
      </c>
      <c r="AJ6" s="61">
        <f t="shared" si="1"/>
        <v>11983</v>
      </c>
      <c r="AK6" s="61">
        <f t="shared" si="1"/>
        <v>14828</v>
      </c>
      <c r="AL6" s="61">
        <f t="shared" si="1"/>
        <v>10659</v>
      </c>
      <c r="AM6" s="61">
        <f t="shared" si="1"/>
        <v>15419</v>
      </c>
      <c r="AN6" s="61">
        <f t="shared" si="1"/>
        <v>12207</v>
      </c>
      <c r="AO6" s="61">
        <f t="shared" si="1"/>
        <v>15634</v>
      </c>
      <c r="AP6" s="61">
        <f t="shared" si="1"/>
        <v>12890</v>
      </c>
      <c r="AQ6" s="61">
        <f t="shared" si="1"/>
        <v>14128</v>
      </c>
      <c r="AR6" s="61">
        <f t="shared" si="1"/>
        <v>15908</v>
      </c>
      <c r="AS6" s="61">
        <f t="shared" si="1"/>
        <v>12170</v>
      </c>
      <c r="AT6" s="61">
        <f t="shared" si="1"/>
        <v>11825</v>
      </c>
      <c r="AU6" s="61">
        <f t="shared" si="1"/>
        <v>16532</v>
      </c>
      <c r="AV6" s="61">
        <f t="shared" si="1"/>
        <v>18519</v>
      </c>
      <c r="AW6" s="61">
        <f t="shared" si="1"/>
        <v>19314</v>
      </c>
      <c r="AX6" s="61">
        <f t="shared" si="1"/>
        <v>18526</v>
      </c>
      <c r="AY6" s="61">
        <f t="shared" si="1"/>
        <v>18419</v>
      </c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</row>
    <row r="7" spans="1:69" ht="12.75" outlineLevel="1">
      <c r="A7" s="53"/>
      <c r="B7" s="54"/>
      <c r="C7" s="54" t="s">
        <v>39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</row>
    <row r="8" spans="1:69" ht="12.75" outlineLevel="1">
      <c r="A8" s="53"/>
      <c r="B8" s="54"/>
      <c r="C8" s="54" t="s">
        <v>40</v>
      </c>
      <c r="D8" s="61">
        <v>13000</v>
      </c>
      <c r="E8" s="61">
        <v>10000</v>
      </c>
      <c r="F8" s="61">
        <v>9000</v>
      </c>
      <c r="G8" s="61">
        <v>8500</v>
      </c>
      <c r="H8" s="61">
        <v>12500</v>
      </c>
      <c r="I8" s="61">
        <v>3494</v>
      </c>
      <c r="J8" s="61">
        <v>6521</v>
      </c>
      <c r="K8" s="61">
        <v>5604</v>
      </c>
      <c r="L8" s="61">
        <v>4465</v>
      </c>
      <c r="M8" s="61">
        <v>5406</v>
      </c>
      <c r="N8" s="61">
        <v>11407</v>
      </c>
      <c r="O8" s="61">
        <v>8554</v>
      </c>
      <c r="P8" s="61">
        <v>6030</v>
      </c>
      <c r="Q8" s="61">
        <v>13418</v>
      </c>
      <c r="R8" s="61">
        <v>6305</v>
      </c>
      <c r="S8" s="61">
        <v>6918</v>
      </c>
      <c r="T8" s="61">
        <v>8296</v>
      </c>
      <c r="U8" s="61">
        <v>14284</v>
      </c>
      <c r="V8" s="61">
        <v>6360</v>
      </c>
      <c r="W8" s="61">
        <v>16243</v>
      </c>
      <c r="X8" s="61">
        <v>11218</v>
      </c>
      <c r="Y8" s="61">
        <v>14943</v>
      </c>
      <c r="Z8" s="61">
        <v>5366</v>
      </c>
      <c r="AA8" s="61">
        <v>20804</v>
      </c>
      <c r="AB8" s="61">
        <v>13316</v>
      </c>
      <c r="AC8" s="61">
        <v>17603</v>
      </c>
      <c r="AD8" s="61">
        <v>19177</v>
      </c>
      <c r="AE8" s="61">
        <v>10960</v>
      </c>
      <c r="AF8" s="61">
        <v>8544</v>
      </c>
      <c r="AG8" s="61">
        <v>9308</v>
      </c>
      <c r="AH8" s="61">
        <v>15774</v>
      </c>
      <c r="AI8" s="61">
        <v>11586</v>
      </c>
      <c r="AJ8" s="61">
        <v>9579</v>
      </c>
      <c r="AK8" s="61">
        <v>12154</v>
      </c>
      <c r="AL8" s="61">
        <v>7652</v>
      </c>
      <c r="AM8" s="61">
        <v>12115</v>
      </c>
      <c r="AN8" s="61">
        <v>8971</v>
      </c>
      <c r="AO8" s="61">
        <v>12181</v>
      </c>
      <c r="AP8" s="61">
        <v>9536</v>
      </c>
      <c r="AQ8" s="61">
        <v>10638</v>
      </c>
      <c r="AR8" s="61">
        <v>12096</v>
      </c>
      <c r="AS8" s="61">
        <v>8800</v>
      </c>
      <c r="AT8" s="61">
        <v>8049</v>
      </c>
      <c r="AU8" s="61">
        <v>12666</v>
      </c>
      <c r="AV8" s="61">
        <v>14550</v>
      </c>
      <c r="AW8" s="61">
        <v>15040</v>
      </c>
      <c r="AX8" s="61">
        <v>13860</v>
      </c>
      <c r="AY8" s="61">
        <v>13372</v>
      </c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</row>
    <row r="9" spans="1:69" ht="12.75" outlineLevel="1">
      <c r="A9" s="53"/>
      <c r="B9" s="54"/>
      <c r="C9" s="54" t="s">
        <v>41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</row>
    <row r="10" spans="1:69" ht="12.75" outlineLevel="1">
      <c r="A10" s="53"/>
      <c r="B10" s="54"/>
      <c r="C10" s="54" t="s">
        <v>42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</row>
    <row r="11" spans="1:69" ht="12.75" outlineLevel="1">
      <c r="A11" s="53"/>
      <c r="B11" s="54"/>
      <c r="C11" s="54" t="s">
        <v>43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</row>
    <row r="12" spans="1:69" ht="12.75" outlineLevel="1">
      <c r="A12" s="53"/>
      <c r="B12" s="54"/>
      <c r="C12" s="54" t="s">
        <v>44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</row>
    <row r="13" spans="1:69" ht="12.75" outlineLevel="1">
      <c r="A13" s="53"/>
      <c r="B13" s="54"/>
      <c r="C13" s="54" t="s">
        <v>45</v>
      </c>
      <c r="D13" s="61">
        <v>681</v>
      </c>
      <c r="E13" s="61">
        <v>710</v>
      </c>
      <c r="F13" s="61">
        <v>710</v>
      </c>
      <c r="G13" s="61">
        <v>792</v>
      </c>
      <c r="H13" s="61">
        <v>922</v>
      </c>
      <c r="I13" s="61">
        <v>957</v>
      </c>
      <c r="J13" s="61">
        <v>947</v>
      </c>
      <c r="K13" s="61">
        <v>837</v>
      </c>
      <c r="L13" s="61">
        <v>860</v>
      </c>
      <c r="M13" s="61">
        <v>810</v>
      </c>
      <c r="N13" s="61">
        <v>986</v>
      </c>
      <c r="O13" s="61">
        <v>842</v>
      </c>
      <c r="P13" s="61">
        <v>867</v>
      </c>
      <c r="Q13" s="61">
        <v>880</v>
      </c>
      <c r="R13" s="61">
        <v>902</v>
      </c>
      <c r="S13" s="61">
        <v>1056</v>
      </c>
      <c r="T13" s="61">
        <v>1177</v>
      </c>
      <c r="U13" s="61">
        <v>1384</v>
      </c>
      <c r="V13" s="61">
        <v>1326</v>
      </c>
      <c r="W13" s="61">
        <v>1461</v>
      </c>
      <c r="X13" s="61">
        <v>1422</v>
      </c>
      <c r="Y13" s="61">
        <v>1417</v>
      </c>
      <c r="Z13" s="61">
        <v>1254</v>
      </c>
      <c r="AA13" s="61">
        <v>1525</v>
      </c>
      <c r="AB13" s="61">
        <v>1740</v>
      </c>
      <c r="AC13" s="61">
        <v>1802</v>
      </c>
      <c r="AD13" s="61">
        <v>1791</v>
      </c>
      <c r="AE13" s="61">
        <v>1787</v>
      </c>
      <c r="AF13" s="61">
        <v>1866</v>
      </c>
      <c r="AG13" s="61">
        <v>1655</v>
      </c>
      <c r="AH13" s="61">
        <v>1725</v>
      </c>
      <c r="AI13" s="61">
        <v>1760</v>
      </c>
      <c r="AJ13" s="61">
        <v>2249</v>
      </c>
      <c r="AK13" s="61">
        <v>2428</v>
      </c>
      <c r="AL13" s="61">
        <v>2798</v>
      </c>
      <c r="AM13" s="61">
        <v>3095</v>
      </c>
      <c r="AN13" s="61">
        <v>3029</v>
      </c>
      <c r="AO13" s="61">
        <v>3242</v>
      </c>
      <c r="AP13" s="61">
        <v>3159</v>
      </c>
      <c r="AQ13" s="61">
        <v>3270</v>
      </c>
      <c r="AR13" s="61">
        <v>3599</v>
      </c>
      <c r="AS13" s="61">
        <v>3350</v>
      </c>
      <c r="AT13" s="61">
        <v>3677</v>
      </c>
      <c r="AU13" s="61">
        <v>3749</v>
      </c>
      <c r="AV13" s="61">
        <v>3823</v>
      </c>
      <c r="AW13" s="61">
        <v>4124</v>
      </c>
      <c r="AX13" s="61">
        <v>4499</v>
      </c>
      <c r="AY13" s="61">
        <v>4857</v>
      </c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</row>
    <row r="14" spans="1:69" ht="12.75" outlineLevel="1">
      <c r="A14" s="53"/>
      <c r="B14" s="54"/>
      <c r="C14" s="54" t="s">
        <v>46</v>
      </c>
      <c r="D14" s="61">
        <v>8</v>
      </c>
      <c r="E14" s="61">
        <v>8</v>
      </c>
      <c r="F14" s="61">
        <v>8</v>
      </c>
      <c r="G14" s="61">
        <v>10</v>
      </c>
      <c r="H14" s="61">
        <v>12</v>
      </c>
      <c r="I14" s="61">
        <v>13</v>
      </c>
      <c r="J14" s="61">
        <v>13</v>
      </c>
      <c r="K14" s="61">
        <v>13</v>
      </c>
      <c r="L14" s="61">
        <v>13</v>
      </c>
      <c r="M14" s="61">
        <v>13</v>
      </c>
      <c r="N14" s="61">
        <v>13</v>
      </c>
      <c r="O14" s="61">
        <v>13</v>
      </c>
      <c r="P14" s="61">
        <v>13</v>
      </c>
      <c r="Q14" s="61">
        <v>13</v>
      </c>
      <c r="R14" s="61">
        <v>6</v>
      </c>
      <c r="S14" s="61">
        <v>12</v>
      </c>
      <c r="T14" s="61">
        <v>12</v>
      </c>
      <c r="U14" s="61">
        <v>12</v>
      </c>
      <c r="V14" s="61">
        <v>10</v>
      </c>
      <c r="W14" s="61">
        <v>10</v>
      </c>
      <c r="X14" s="61">
        <v>10</v>
      </c>
      <c r="Y14" s="61">
        <v>10</v>
      </c>
      <c r="Z14" s="61">
        <v>10</v>
      </c>
      <c r="AA14" s="61">
        <v>12</v>
      </c>
      <c r="AB14" s="61">
        <v>10</v>
      </c>
      <c r="AC14" s="61">
        <v>10</v>
      </c>
      <c r="AD14" s="61">
        <v>10</v>
      </c>
      <c r="AE14" s="61">
        <v>10</v>
      </c>
      <c r="AF14" s="61">
        <v>10</v>
      </c>
      <c r="AG14" s="61">
        <v>10</v>
      </c>
      <c r="AH14" s="61">
        <v>10</v>
      </c>
      <c r="AI14" s="61">
        <v>10</v>
      </c>
      <c r="AJ14" s="61">
        <v>15</v>
      </c>
      <c r="AK14" s="61">
        <v>15</v>
      </c>
      <c r="AL14" s="61">
        <v>15</v>
      </c>
      <c r="AM14" s="61">
        <v>15</v>
      </c>
      <c r="AN14" s="61">
        <v>15</v>
      </c>
      <c r="AO14" s="61">
        <v>15</v>
      </c>
      <c r="AP14" s="61">
        <v>16</v>
      </c>
      <c r="AQ14" s="61">
        <v>17</v>
      </c>
      <c r="AR14" s="61">
        <v>18</v>
      </c>
      <c r="AS14" s="61">
        <v>20</v>
      </c>
      <c r="AT14" s="61">
        <v>20</v>
      </c>
      <c r="AU14" s="61">
        <v>20</v>
      </c>
      <c r="AV14" s="61">
        <v>20</v>
      </c>
      <c r="AW14" s="61">
        <v>20</v>
      </c>
      <c r="AX14" s="61">
        <v>20</v>
      </c>
      <c r="AY14" s="61">
        <v>20</v>
      </c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</row>
    <row r="15" spans="1:69" ht="12.75" outlineLevel="1">
      <c r="A15" s="53"/>
      <c r="B15" s="54"/>
      <c r="C15" s="54" t="s">
        <v>47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</row>
    <row r="16" spans="1:69" ht="12.75" outlineLevel="1">
      <c r="A16" s="53"/>
      <c r="B16" s="54"/>
      <c r="C16" s="54" t="s">
        <v>48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>
        <v>78</v>
      </c>
      <c r="AD16" s="61">
        <v>125</v>
      </c>
      <c r="AE16" s="61">
        <v>114</v>
      </c>
      <c r="AF16" s="61">
        <v>137</v>
      </c>
      <c r="AG16" s="61">
        <v>120</v>
      </c>
      <c r="AH16" s="61">
        <v>134</v>
      </c>
      <c r="AI16" s="61">
        <v>140</v>
      </c>
      <c r="AJ16" s="61">
        <v>140</v>
      </c>
      <c r="AK16" s="61">
        <v>231</v>
      </c>
      <c r="AL16" s="61">
        <v>194</v>
      </c>
      <c r="AM16" s="61">
        <v>194</v>
      </c>
      <c r="AN16" s="61">
        <v>192</v>
      </c>
      <c r="AO16" s="61">
        <v>196</v>
      </c>
      <c r="AP16" s="61">
        <v>179</v>
      </c>
      <c r="AQ16" s="61">
        <v>203</v>
      </c>
      <c r="AR16" s="61">
        <v>195</v>
      </c>
      <c r="AS16" s="61">
        <v>0</v>
      </c>
      <c r="AT16" s="61">
        <v>79</v>
      </c>
      <c r="AU16" s="61">
        <v>97</v>
      </c>
      <c r="AV16" s="61">
        <v>126</v>
      </c>
      <c r="AW16" s="61">
        <v>130</v>
      </c>
      <c r="AX16" s="61">
        <v>147</v>
      </c>
      <c r="AY16" s="61">
        <v>170</v>
      </c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</row>
    <row r="17" spans="1:69" ht="12.75">
      <c r="A17" s="53"/>
      <c r="B17" s="54" t="s">
        <v>49</v>
      </c>
      <c r="C17" s="54"/>
      <c r="D17" s="61">
        <f aca="true" t="shared" si="2" ref="D17:AV17">SUM(D18:D19)</f>
        <v>0</v>
      </c>
      <c r="E17" s="61">
        <f t="shared" si="2"/>
        <v>0</v>
      </c>
      <c r="F17" s="61">
        <f t="shared" si="2"/>
        <v>0</v>
      </c>
      <c r="G17" s="61">
        <f t="shared" si="2"/>
        <v>0</v>
      </c>
      <c r="H17" s="61">
        <f t="shared" si="2"/>
        <v>0</v>
      </c>
      <c r="I17" s="61">
        <f t="shared" si="2"/>
        <v>0</v>
      </c>
      <c r="J17" s="61">
        <f t="shared" si="2"/>
        <v>0</v>
      </c>
      <c r="K17" s="61">
        <f t="shared" si="2"/>
        <v>0</v>
      </c>
      <c r="L17" s="61">
        <f t="shared" si="2"/>
        <v>0</v>
      </c>
      <c r="M17" s="61">
        <f t="shared" si="2"/>
        <v>0</v>
      </c>
      <c r="N17" s="61">
        <f t="shared" si="2"/>
        <v>0</v>
      </c>
      <c r="O17" s="61">
        <f t="shared" si="2"/>
        <v>0</v>
      </c>
      <c r="P17" s="61">
        <f t="shared" si="2"/>
        <v>0</v>
      </c>
      <c r="Q17" s="61">
        <f t="shared" si="2"/>
        <v>0</v>
      </c>
      <c r="R17" s="61">
        <f t="shared" si="2"/>
        <v>0</v>
      </c>
      <c r="S17" s="61">
        <f t="shared" si="2"/>
        <v>0</v>
      </c>
      <c r="T17" s="61">
        <f t="shared" si="2"/>
        <v>0</v>
      </c>
      <c r="U17" s="61">
        <f t="shared" si="2"/>
        <v>0</v>
      </c>
      <c r="V17" s="61">
        <f t="shared" si="2"/>
        <v>0</v>
      </c>
      <c r="W17" s="61">
        <f t="shared" si="2"/>
        <v>0</v>
      </c>
      <c r="X17" s="61">
        <f t="shared" si="2"/>
        <v>0</v>
      </c>
      <c r="Y17" s="61">
        <f t="shared" si="2"/>
        <v>0</v>
      </c>
      <c r="Z17" s="61">
        <f t="shared" si="2"/>
        <v>0</v>
      </c>
      <c r="AA17" s="61">
        <f t="shared" si="2"/>
        <v>0</v>
      </c>
      <c r="AB17" s="61">
        <f t="shared" si="2"/>
        <v>0</v>
      </c>
      <c r="AC17" s="61">
        <f t="shared" si="2"/>
        <v>0</v>
      </c>
      <c r="AD17" s="61">
        <f t="shared" si="2"/>
        <v>0</v>
      </c>
      <c r="AE17" s="61">
        <f t="shared" si="2"/>
        <v>0</v>
      </c>
      <c r="AF17" s="61">
        <f t="shared" si="2"/>
        <v>0</v>
      </c>
      <c r="AG17" s="61">
        <f t="shared" si="2"/>
        <v>0</v>
      </c>
      <c r="AH17" s="61">
        <f t="shared" si="2"/>
        <v>0</v>
      </c>
      <c r="AI17" s="61">
        <f t="shared" si="2"/>
        <v>0</v>
      </c>
      <c r="AJ17" s="61">
        <f t="shared" si="2"/>
        <v>0</v>
      </c>
      <c r="AK17" s="61">
        <f t="shared" si="2"/>
        <v>0</v>
      </c>
      <c r="AL17" s="61">
        <f t="shared" si="2"/>
        <v>0</v>
      </c>
      <c r="AM17" s="61">
        <f t="shared" si="2"/>
        <v>0</v>
      </c>
      <c r="AN17" s="61">
        <f t="shared" si="2"/>
        <v>0</v>
      </c>
      <c r="AO17" s="61">
        <f t="shared" si="2"/>
        <v>0</v>
      </c>
      <c r="AP17" s="61">
        <f t="shared" si="2"/>
        <v>0</v>
      </c>
      <c r="AQ17" s="61">
        <f t="shared" si="2"/>
        <v>0</v>
      </c>
      <c r="AR17" s="61">
        <f t="shared" si="2"/>
        <v>0</v>
      </c>
      <c r="AS17" s="61">
        <f t="shared" si="2"/>
        <v>0</v>
      </c>
      <c r="AT17" s="61">
        <f t="shared" si="2"/>
        <v>0</v>
      </c>
      <c r="AU17" s="61">
        <f t="shared" si="2"/>
        <v>0</v>
      </c>
      <c r="AV17" s="61">
        <f t="shared" si="2"/>
        <v>0</v>
      </c>
      <c r="AW17" s="61"/>
      <c r="AX17" s="61"/>
      <c r="AY17" s="61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</row>
    <row r="18" spans="1:69" ht="12.75" outlineLevel="1">
      <c r="A18" s="53"/>
      <c r="B18" s="54"/>
      <c r="C18" s="54" t="s">
        <v>50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</row>
    <row r="19" spans="1:69" ht="12.75" outlineLevel="1">
      <c r="A19" s="53"/>
      <c r="B19" s="54"/>
      <c r="C19" s="54" t="s">
        <v>51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</row>
    <row r="20" spans="1:69" ht="12.75">
      <c r="A20" s="53"/>
      <c r="B20" s="54" t="s">
        <v>52</v>
      </c>
      <c r="C20" s="54"/>
      <c r="D20" s="61">
        <v>900443.6176470588</v>
      </c>
      <c r="E20" s="61">
        <v>909351.2823529411</v>
      </c>
      <c r="F20" s="61">
        <v>873493.3588235294</v>
      </c>
      <c r="G20" s="61">
        <v>848644.1205882352</v>
      </c>
      <c r="H20" s="61">
        <v>881216.5705882354</v>
      </c>
      <c r="I20" s="61">
        <v>949216.344117647</v>
      </c>
      <c r="J20" s="61">
        <v>934538.3323529413</v>
      </c>
      <c r="K20" s="61">
        <v>910522.0294117647</v>
      </c>
      <c r="L20" s="61">
        <v>903790.8647058825</v>
      </c>
      <c r="M20" s="61">
        <v>882321.9088235294</v>
      </c>
      <c r="N20" s="61">
        <v>848463.2</v>
      </c>
      <c r="O20" s="61">
        <v>920556.5029411766</v>
      </c>
      <c r="P20" s="61">
        <v>984850.1264705883</v>
      </c>
      <c r="Q20" s="61">
        <v>1016587.3470588236</v>
      </c>
      <c r="R20" s="61">
        <v>1035120.9352941175</v>
      </c>
      <c r="S20" s="61">
        <v>1023256.0647058825</v>
      </c>
      <c r="T20" s="61">
        <v>1031948.5794117647</v>
      </c>
      <c r="U20" s="61">
        <v>1062181.2</v>
      </c>
      <c r="V20" s="61">
        <v>1065678.65</v>
      </c>
      <c r="W20" s="61">
        <v>976795.3911764707</v>
      </c>
      <c r="X20" s="61">
        <v>1018642.5088235295</v>
      </c>
      <c r="Y20" s="61">
        <v>974517.2852941176</v>
      </c>
      <c r="Z20" s="61">
        <v>979622.6235294117</v>
      </c>
      <c r="AA20" s="61">
        <v>999989.7911764706</v>
      </c>
      <c r="AB20" s="61">
        <v>1005648.3029411763</v>
      </c>
      <c r="AC20" s="61">
        <v>987103.8323529412</v>
      </c>
      <c r="AD20" s="61">
        <v>956459.3352941177</v>
      </c>
      <c r="AE20" s="61">
        <v>958883.0735294118</v>
      </c>
      <c r="AF20" s="61">
        <v>975459.9911764706</v>
      </c>
      <c r="AG20" s="61">
        <v>987183.4911764706</v>
      </c>
      <c r="AH20" s="61">
        <v>985218.4941176471</v>
      </c>
      <c r="AI20" s="61">
        <v>967804.9705882352</v>
      </c>
      <c r="AJ20" s="61">
        <v>966419.4794117645</v>
      </c>
      <c r="AK20" s="61">
        <v>975249.7708400001</v>
      </c>
      <c r="AL20" s="61">
        <v>950184.7911764706</v>
      </c>
      <c r="AM20" s="61">
        <v>970812.9852941178</v>
      </c>
      <c r="AN20" s="61">
        <v>976253.2852941176</v>
      </c>
      <c r="AO20" s="61">
        <v>981373.0205882352</v>
      </c>
      <c r="AP20" s="61">
        <v>972958.2352941177</v>
      </c>
      <c r="AQ20" s="61">
        <v>932135.1970588234</v>
      </c>
      <c r="AR20" s="61">
        <v>935839.1050435295</v>
      </c>
      <c r="AS20" s="61">
        <v>901689.6029411766</v>
      </c>
      <c r="AT20" s="61">
        <v>926696.4487235295</v>
      </c>
      <c r="AU20" s="61">
        <v>885529.9029411764</v>
      </c>
      <c r="AV20" s="61">
        <v>902314.7029411767</v>
      </c>
      <c r="AW20" s="61">
        <v>917936.2205882354</v>
      </c>
      <c r="AX20" s="61">
        <v>931810.4235294119</v>
      </c>
      <c r="AY20" s="61">
        <v>931810.4235294119</v>
      </c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</row>
    <row r="21" spans="1:69" ht="12.75" outlineLevel="1">
      <c r="A21" s="53"/>
      <c r="B21" s="54" t="s">
        <v>53</v>
      </c>
      <c r="C21" s="54"/>
      <c r="D21" s="61">
        <f aca="true" t="shared" si="3" ref="D21:AV21">SUM(D22:D23)</f>
        <v>0</v>
      </c>
      <c r="E21" s="61">
        <f t="shared" si="3"/>
        <v>0</v>
      </c>
      <c r="F21" s="61">
        <f t="shared" si="3"/>
        <v>0</v>
      </c>
      <c r="G21" s="61">
        <f t="shared" si="3"/>
        <v>0</v>
      </c>
      <c r="H21" s="61">
        <f t="shared" si="3"/>
        <v>0</v>
      </c>
      <c r="I21" s="61">
        <f t="shared" si="3"/>
        <v>0</v>
      </c>
      <c r="J21" s="61">
        <f t="shared" si="3"/>
        <v>0</v>
      </c>
      <c r="K21" s="61">
        <f t="shared" si="3"/>
        <v>0</v>
      </c>
      <c r="L21" s="61">
        <f t="shared" si="3"/>
        <v>0</v>
      </c>
      <c r="M21" s="61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1">
        <f t="shared" si="3"/>
        <v>0</v>
      </c>
      <c r="R21" s="61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1">
        <f t="shared" si="3"/>
        <v>0</v>
      </c>
      <c r="W21" s="61">
        <f t="shared" si="3"/>
        <v>0</v>
      </c>
      <c r="X21" s="61">
        <f t="shared" si="3"/>
        <v>0</v>
      </c>
      <c r="Y21" s="61">
        <f t="shared" si="3"/>
        <v>0</v>
      </c>
      <c r="Z21" s="61">
        <f t="shared" si="3"/>
        <v>0</v>
      </c>
      <c r="AA21" s="61">
        <f t="shared" si="3"/>
        <v>0</v>
      </c>
      <c r="AB21" s="61">
        <f t="shared" si="3"/>
        <v>0</v>
      </c>
      <c r="AC21" s="61">
        <f t="shared" si="3"/>
        <v>0</v>
      </c>
      <c r="AD21" s="61">
        <f t="shared" si="3"/>
        <v>0</v>
      </c>
      <c r="AE21" s="61">
        <f t="shared" si="3"/>
        <v>0</v>
      </c>
      <c r="AF21" s="61">
        <f t="shared" si="3"/>
        <v>0</v>
      </c>
      <c r="AG21" s="61">
        <f t="shared" si="3"/>
        <v>0</v>
      </c>
      <c r="AH21" s="61">
        <f t="shared" si="3"/>
        <v>0</v>
      </c>
      <c r="AI21" s="61">
        <f t="shared" si="3"/>
        <v>0</v>
      </c>
      <c r="AJ21" s="61">
        <f t="shared" si="3"/>
        <v>0</v>
      </c>
      <c r="AK21" s="61">
        <f t="shared" si="3"/>
        <v>0</v>
      </c>
      <c r="AL21" s="61">
        <f t="shared" si="3"/>
        <v>0</v>
      </c>
      <c r="AM21" s="61">
        <f t="shared" si="3"/>
        <v>0</v>
      </c>
      <c r="AN21" s="61">
        <f t="shared" si="3"/>
        <v>0</v>
      </c>
      <c r="AO21" s="61">
        <f t="shared" si="3"/>
        <v>0</v>
      </c>
      <c r="AP21" s="61">
        <f t="shared" si="3"/>
        <v>0</v>
      </c>
      <c r="AQ21" s="61">
        <f t="shared" si="3"/>
        <v>0</v>
      </c>
      <c r="AR21" s="61">
        <f t="shared" si="3"/>
        <v>0</v>
      </c>
      <c r="AS21" s="61">
        <f t="shared" si="3"/>
        <v>0</v>
      </c>
      <c r="AT21" s="61">
        <f t="shared" si="3"/>
        <v>0</v>
      </c>
      <c r="AU21" s="61">
        <f t="shared" si="3"/>
        <v>0</v>
      </c>
      <c r="AV21" s="61">
        <f t="shared" si="3"/>
        <v>0</v>
      </c>
      <c r="AW21" s="61"/>
      <c r="AX21" s="61"/>
      <c r="AY21" s="61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</row>
    <row r="22" spans="1:69" ht="12.75" outlineLevel="1">
      <c r="A22" s="53"/>
      <c r="B22" s="54"/>
      <c r="C22" s="54" t="s">
        <v>54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</row>
    <row r="23" spans="1:69" ht="12.75">
      <c r="A23" s="53"/>
      <c r="B23" s="54"/>
      <c r="C23" s="54" t="s">
        <v>55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</row>
    <row r="24" spans="1:69" ht="12.75" outlineLevel="1">
      <c r="A24" s="53"/>
      <c r="B24" s="54" t="s">
        <v>56</v>
      </c>
      <c r="C24" s="54"/>
      <c r="D24" s="61">
        <v>718375</v>
      </c>
      <c r="E24" s="61">
        <v>834780</v>
      </c>
      <c r="F24" s="61">
        <v>784846</v>
      </c>
      <c r="G24" s="61">
        <v>976581</v>
      </c>
      <c r="H24" s="61">
        <v>1200230</v>
      </c>
      <c r="I24" s="61">
        <v>1242739</v>
      </c>
      <c r="J24" s="61">
        <v>899574</v>
      </c>
      <c r="K24" s="61">
        <v>601604</v>
      </c>
      <c r="L24" s="61">
        <v>691601</v>
      </c>
      <c r="M24" s="61">
        <v>736147</v>
      </c>
      <c r="N24" s="61">
        <v>687406</v>
      </c>
      <c r="O24" s="61">
        <v>728959</v>
      </c>
      <c r="P24" s="61">
        <v>904548</v>
      </c>
      <c r="Q24" s="61">
        <v>947440.1564</v>
      </c>
      <c r="R24" s="61">
        <v>997581.6116</v>
      </c>
      <c r="S24" s="61">
        <v>988871.9154</v>
      </c>
      <c r="T24" s="61">
        <v>1377176.2559</v>
      </c>
      <c r="U24" s="61">
        <v>1569549.6762</v>
      </c>
      <c r="V24" s="61">
        <v>1648057.2612</v>
      </c>
      <c r="W24" s="61">
        <v>1517643.1973</v>
      </c>
      <c r="X24" s="61">
        <v>1444464.9549</v>
      </c>
      <c r="Y24" s="61">
        <v>791393.2422</v>
      </c>
      <c r="Z24" s="61">
        <v>841843.8438</v>
      </c>
      <c r="AA24" s="61">
        <v>1537357.1581</v>
      </c>
      <c r="AB24" s="61">
        <v>1682823.3077</v>
      </c>
      <c r="AC24" s="61">
        <v>1660644.5032</v>
      </c>
      <c r="AD24" s="61">
        <v>1634330.8203</v>
      </c>
      <c r="AE24" s="61">
        <v>1758912.2533</v>
      </c>
      <c r="AF24" s="61">
        <v>1503038.2673</v>
      </c>
      <c r="AG24" s="61">
        <v>1507713.2732</v>
      </c>
      <c r="AH24" s="61">
        <v>1049893.9321</v>
      </c>
      <c r="AI24" s="61">
        <v>1577239.8886</v>
      </c>
      <c r="AJ24" s="61">
        <v>1718207.1821</v>
      </c>
      <c r="AK24" s="61">
        <v>1559332.4277</v>
      </c>
      <c r="AL24" s="61">
        <v>1614937.2637</v>
      </c>
      <c r="AM24" s="61">
        <v>2062523.1002</v>
      </c>
      <c r="AN24" s="61">
        <v>2208086.9067</v>
      </c>
      <c r="AO24" s="61">
        <v>1684118.5992</v>
      </c>
      <c r="AP24" s="61">
        <v>1738398.4547</v>
      </c>
      <c r="AQ24" s="61">
        <v>1984638.2258</v>
      </c>
      <c r="AR24" s="61">
        <v>1985670.6594</v>
      </c>
      <c r="AS24" s="61">
        <v>2136797.215</v>
      </c>
      <c r="AT24" s="61">
        <v>1988701.9097</v>
      </c>
      <c r="AU24" s="61">
        <v>1736249.4617</v>
      </c>
      <c r="AV24" s="61">
        <v>1667104.9112</v>
      </c>
      <c r="AW24" s="61">
        <v>1329321.3442</v>
      </c>
      <c r="AX24" s="61">
        <v>1401394.5167</v>
      </c>
      <c r="AY24" s="61">
        <v>1286352.2283</v>
      </c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</row>
    <row r="25" spans="1:69" ht="12.75" outlineLevel="1">
      <c r="A25" s="53"/>
      <c r="B25" s="54" t="s">
        <v>57</v>
      </c>
      <c r="C25" s="54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>
        <v>760.111</v>
      </c>
      <c r="AM25" s="61">
        <v>854.7095</v>
      </c>
      <c r="AN25" s="61">
        <v>798.673</v>
      </c>
      <c r="AO25" s="61">
        <v>787.7495</v>
      </c>
      <c r="AP25" s="61">
        <v>735.385</v>
      </c>
      <c r="AQ25" s="61">
        <v>700.449</v>
      </c>
      <c r="AR25" s="61">
        <v>675.567</v>
      </c>
      <c r="AS25" s="61">
        <v>653.691</v>
      </c>
      <c r="AT25" s="61">
        <v>611.4635</v>
      </c>
      <c r="AU25" s="61">
        <v>634.339</v>
      </c>
      <c r="AV25" s="61">
        <v>605.498</v>
      </c>
      <c r="AW25" s="61">
        <v>643.5335</v>
      </c>
      <c r="AX25" s="61">
        <v>748.7265</v>
      </c>
      <c r="AY25" s="61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</row>
    <row r="26" spans="1:69" s="33" customFormat="1" ht="12.75">
      <c r="A26" s="29" t="s">
        <v>58</v>
      </c>
      <c r="D26" s="62">
        <f aca="true" t="shared" si="4" ref="D26:AY26">D27+D28</f>
        <v>0</v>
      </c>
      <c r="E26" s="62">
        <f t="shared" si="4"/>
        <v>0</v>
      </c>
      <c r="F26" s="62">
        <f t="shared" si="4"/>
        <v>0</v>
      </c>
      <c r="G26" s="62">
        <f t="shared" si="4"/>
        <v>0</v>
      </c>
      <c r="H26" s="62">
        <f t="shared" si="4"/>
        <v>0</v>
      </c>
      <c r="I26" s="62">
        <f t="shared" si="4"/>
        <v>0</v>
      </c>
      <c r="J26" s="62">
        <f t="shared" si="4"/>
        <v>0</v>
      </c>
      <c r="K26" s="62">
        <f t="shared" si="4"/>
        <v>0</v>
      </c>
      <c r="L26" s="62">
        <f t="shared" si="4"/>
        <v>0</v>
      </c>
      <c r="M26" s="62">
        <f t="shared" si="4"/>
        <v>0</v>
      </c>
      <c r="N26" s="62">
        <f t="shared" si="4"/>
        <v>0</v>
      </c>
      <c r="O26" s="62">
        <f t="shared" si="4"/>
        <v>0</v>
      </c>
      <c r="P26" s="62">
        <f t="shared" si="4"/>
        <v>0</v>
      </c>
      <c r="Q26" s="62">
        <f t="shared" si="4"/>
        <v>0</v>
      </c>
      <c r="R26" s="62">
        <f t="shared" si="4"/>
        <v>0</v>
      </c>
      <c r="S26" s="62">
        <f t="shared" si="4"/>
        <v>0</v>
      </c>
      <c r="T26" s="62">
        <f t="shared" si="4"/>
        <v>0</v>
      </c>
      <c r="U26" s="62">
        <f t="shared" si="4"/>
        <v>0</v>
      </c>
      <c r="V26" s="62">
        <f t="shared" si="4"/>
        <v>0</v>
      </c>
      <c r="W26" s="62">
        <f t="shared" si="4"/>
        <v>0</v>
      </c>
      <c r="X26" s="62">
        <f t="shared" si="4"/>
        <v>0</v>
      </c>
      <c r="Y26" s="62">
        <f t="shared" si="4"/>
        <v>0</v>
      </c>
      <c r="Z26" s="62">
        <f t="shared" si="4"/>
        <v>0</v>
      </c>
      <c r="AA26" s="62">
        <f t="shared" si="4"/>
        <v>0</v>
      </c>
      <c r="AB26" s="62">
        <f t="shared" si="4"/>
        <v>0</v>
      </c>
      <c r="AC26" s="62">
        <f t="shared" si="4"/>
        <v>0</v>
      </c>
      <c r="AD26" s="62">
        <f t="shared" si="4"/>
        <v>0</v>
      </c>
      <c r="AE26" s="62">
        <f t="shared" si="4"/>
        <v>0</v>
      </c>
      <c r="AF26" s="62">
        <f t="shared" si="4"/>
        <v>0</v>
      </c>
      <c r="AG26" s="62">
        <f t="shared" si="4"/>
        <v>0</v>
      </c>
      <c r="AH26" s="62">
        <f t="shared" si="4"/>
        <v>0</v>
      </c>
      <c r="AI26" s="62">
        <f t="shared" si="4"/>
        <v>0</v>
      </c>
      <c r="AJ26" s="62">
        <f t="shared" si="4"/>
        <v>0</v>
      </c>
      <c r="AK26" s="62">
        <f t="shared" si="4"/>
        <v>0</v>
      </c>
      <c r="AL26" s="62">
        <f t="shared" si="4"/>
        <v>0</v>
      </c>
      <c r="AM26" s="62">
        <f t="shared" si="4"/>
        <v>0</v>
      </c>
      <c r="AN26" s="62">
        <f t="shared" si="4"/>
        <v>0</v>
      </c>
      <c r="AO26" s="62">
        <f t="shared" si="4"/>
        <v>0</v>
      </c>
      <c r="AP26" s="62">
        <f t="shared" si="4"/>
        <v>0</v>
      </c>
      <c r="AQ26" s="62">
        <f t="shared" si="4"/>
        <v>0</v>
      </c>
      <c r="AR26" s="62">
        <f t="shared" si="4"/>
        <v>0</v>
      </c>
      <c r="AS26" s="62">
        <f t="shared" si="4"/>
        <v>0</v>
      </c>
      <c r="AT26" s="62">
        <f t="shared" si="4"/>
        <v>0</v>
      </c>
      <c r="AU26" s="62">
        <f t="shared" si="4"/>
        <v>0</v>
      </c>
      <c r="AV26" s="62">
        <f t="shared" si="4"/>
        <v>0</v>
      </c>
      <c r="AW26" s="62">
        <f t="shared" si="4"/>
        <v>0</v>
      </c>
      <c r="AX26" s="62">
        <f t="shared" si="4"/>
        <v>0</v>
      </c>
      <c r="AY26" s="62">
        <f t="shared" si="4"/>
        <v>0</v>
      </c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</row>
    <row r="27" spans="1:69" ht="12.75">
      <c r="A27" s="43"/>
      <c r="B27" s="39" t="s">
        <v>59</v>
      </c>
      <c r="C27" s="55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</row>
    <row r="28" spans="1:69" ht="12.75">
      <c r="A28" s="43"/>
      <c r="B28" s="39" t="s">
        <v>60</v>
      </c>
      <c r="C28" s="55"/>
      <c r="D28" s="61">
        <f aca="true" t="shared" si="5" ref="D28:AY28">SUM(D29:D37)</f>
        <v>0</v>
      </c>
      <c r="E28" s="61">
        <f t="shared" si="5"/>
        <v>0</v>
      </c>
      <c r="F28" s="61">
        <f t="shared" si="5"/>
        <v>0</v>
      </c>
      <c r="G28" s="61">
        <f t="shared" si="5"/>
        <v>0</v>
      </c>
      <c r="H28" s="61">
        <f t="shared" si="5"/>
        <v>0</v>
      </c>
      <c r="I28" s="61">
        <f t="shared" si="5"/>
        <v>0</v>
      </c>
      <c r="J28" s="61">
        <f t="shared" si="5"/>
        <v>0</v>
      </c>
      <c r="K28" s="61">
        <f t="shared" si="5"/>
        <v>0</v>
      </c>
      <c r="L28" s="61">
        <f t="shared" si="5"/>
        <v>0</v>
      </c>
      <c r="M28" s="61">
        <f t="shared" si="5"/>
        <v>0</v>
      </c>
      <c r="N28" s="61">
        <f t="shared" si="5"/>
        <v>0</v>
      </c>
      <c r="O28" s="61">
        <f t="shared" si="5"/>
        <v>0</v>
      </c>
      <c r="P28" s="61">
        <f t="shared" si="5"/>
        <v>0</v>
      </c>
      <c r="Q28" s="61">
        <f t="shared" si="5"/>
        <v>0</v>
      </c>
      <c r="R28" s="61">
        <f t="shared" si="5"/>
        <v>0</v>
      </c>
      <c r="S28" s="61">
        <f t="shared" si="5"/>
        <v>0</v>
      </c>
      <c r="T28" s="61">
        <f t="shared" si="5"/>
        <v>0</v>
      </c>
      <c r="U28" s="61">
        <f t="shared" si="5"/>
        <v>0</v>
      </c>
      <c r="V28" s="61">
        <f t="shared" si="5"/>
        <v>0</v>
      </c>
      <c r="W28" s="61">
        <f t="shared" si="5"/>
        <v>0</v>
      </c>
      <c r="X28" s="61">
        <f t="shared" si="5"/>
        <v>0</v>
      </c>
      <c r="Y28" s="61">
        <f t="shared" si="5"/>
        <v>0</v>
      </c>
      <c r="Z28" s="61">
        <f t="shared" si="5"/>
        <v>0</v>
      </c>
      <c r="AA28" s="61">
        <f t="shared" si="5"/>
        <v>0</v>
      </c>
      <c r="AB28" s="61">
        <f t="shared" si="5"/>
        <v>0</v>
      </c>
      <c r="AC28" s="61">
        <f t="shared" si="5"/>
        <v>0</v>
      </c>
      <c r="AD28" s="61">
        <f t="shared" si="5"/>
        <v>0</v>
      </c>
      <c r="AE28" s="61">
        <f t="shared" si="5"/>
        <v>0</v>
      </c>
      <c r="AF28" s="61">
        <f t="shared" si="5"/>
        <v>0</v>
      </c>
      <c r="AG28" s="61">
        <f t="shared" si="5"/>
        <v>0</v>
      </c>
      <c r="AH28" s="61">
        <f t="shared" si="5"/>
        <v>0</v>
      </c>
      <c r="AI28" s="61">
        <f t="shared" si="5"/>
        <v>0</v>
      </c>
      <c r="AJ28" s="61">
        <f t="shared" si="5"/>
        <v>0</v>
      </c>
      <c r="AK28" s="61">
        <f t="shared" si="5"/>
        <v>0</v>
      </c>
      <c r="AL28" s="61">
        <f t="shared" si="5"/>
        <v>0</v>
      </c>
      <c r="AM28" s="61">
        <f t="shared" si="5"/>
        <v>0</v>
      </c>
      <c r="AN28" s="61">
        <f t="shared" si="5"/>
        <v>0</v>
      </c>
      <c r="AO28" s="61">
        <f t="shared" si="5"/>
        <v>0</v>
      </c>
      <c r="AP28" s="61">
        <f t="shared" si="5"/>
        <v>0</v>
      </c>
      <c r="AQ28" s="61">
        <f t="shared" si="5"/>
        <v>0</v>
      </c>
      <c r="AR28" s="61">
        <f t="shared" si="5"/>
        <v>0</v>
      </c>
      <c r="AS28" s="61">
        <f t="shared" si="5"/>
        <v>0</v>
      </c>
      <c r="AT28" s="61">
        <f t="shared" si="5"/>
        <v>0</v>
      </c>
      <c r="AU28" s="61">
        <f t="shared" si="5"/>
        <v>0</v>
      </c>
      <c r="AV28" s="61">
        <f t="shared" si="5"/>
        <v>0</v>
      </c>
      <c r="AW28" s="61">
        <f t="shared" si="5"/>
        <v>0</v>
      </c>
      <c r="AX28" s="61">
        <f t="shared" si="5"/>
        <v>0</v>
      </c>
      <c r="AY28" s="61">
        <f t="shared" si="5"/>
        <v>0</v>
      </c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</row>
    <row r="29" spans="1:69" ht="12.75">
      <c r="A29" s="43"/>
      <c r="B29" s="39"/>
      <c r="C29" s="55" t="s">
        <v>61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</row>
    <row r="30" spans="1:69" ht="12.75">
      <c r="A30" s="43"/>
      <c r="B30" s="55"/>
      <c r="C30" s="55" t="s">
        <v>62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</row>
    <row r="31" spans="1:69" ht="12.75" outlineLevel="1">
      <c r="A31" s="43"/>
      <c r="B31" s="55"/>
      <c r="C31" s="55" t="s">
        <v>63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</row>
    <row r="32" spans="1:69" ht="12.75" outlineLevel="1">
      <c r="A32" s="43"/>
      <c r="B32" s="55"/>
      <c r="C32" s="55" t="s">
        <v>64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</row>
    <row r="33" spans="1:69" ht="12.75" outlineLevel="1">
      <c r="A33" s="43"/>
      <c r="B33" s="55"/>
      <c r="C33" s="55" t="s">
        <v>65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1:69" ht="12.75" outlineLevel="1">
      <c r="A34" s="43"/>
      <c r="B34" s="55"/>
      <c r="C34" s="55" t="s">
        <v>66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</row>
    <row r="35" spans="1:69" ht="12.75" outlineLevel="1">
      <c r="A35" s="43"/>
      <c r="B35" s="55"/>
      <c r="C35" s="55" t="s">
        <v>67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</row>
    <row r="36" spans="1:69" ht="12.75" outlineLevel="1">
      <c r="A36" s="43"/>
      <c r="B36" s="55"/>
      <c r="C36" s="55" t="s">
        <v>68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69" ht="12.75" outlineLevel="1">
      <c r="A37" s="43"/>
      <c r="B37" s="55"/>
      <c r="C37" s="55" t="s">
        <v>69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</row>
    <row r="38" spans="1:69" s="33" customFormat="1" ht="12.75" outlineLevel="1">
      <c r="A38" s="29" t="s">
        <v>70</v>
      </c>
      <c r="D38" s="62">
        <f aca="true" t="shared" si="6" ref="D38:AY38">SUM(D39:D47)</f>
        <v>378000</v>
      </c>
      <c r="E38" s="62">
        <f t="shared" si="6"/>
        <v>504000</v>
      </c>
      <c r="F38" s="62">
        <f t="shared" si="6"/>
        <v>769000</v>
      </c>
      <c r="G38" s="62">
        <f t="shared" si="6"/>
        <v>796000</v>
      </c>
      <c r="H38" s="62">
        <f t="shared" si="6"/>
        <v>850000</v>
      </c>
      <c r="I38" s="62">
        <f t="shared" si="6"/>
        <v>912000</v>
      </c>
      <c r="J38" s="62">
        <f t="shared" si="6"/>
        <v>1334900</v>
      </c>
      <c r="K38" s="62">
        <f t="shared" si="6"/>
        <v>1423736</v>
      </c>
      <c r="L38" s="62">
        <f t="shared" si="6"/>
        <v>1277450</v>
      </c>
      <c r="M38" s="62">
        <f t="shared" si="6"/>
        <v>1149348</v>
      </c>
      <c r="N38" s="62">
        <f t="shared" si="6"/>
        <v>1286470</v>
      </c>
      <c r="O38" s="62">
        <f t="shared" si="6"/>
        <v>1533871</v>
      </c>
      <c r="P38" s="62">
        <f t="shared" si="6"/>
        <v>1879317</v>
      </c>
      <c r="Q38" s="62">
        <f t="shared" si="6"/>
        <v>1905987</v>
      </c>
      <c r="R38" s="62">
        <f t="shared" si="6"/>
        <v>2194900</v>
      </c>
      <c r="S38" s="62">
        <f t="shared" si="6"/>
        <v>1652322.4</v>
      </c>
      <c r="T38" s="62">
        <f t="shared" si="6"/>
        <v>1715199</v>
      </c>
      <c r="U38" s="62">
        <f t="shared" si="6"/>
        <v>1587917.6</v>
      </c>
      <c r="V38" s="62">
        <f t="shared" si="6"/>
        <v>1700142.4</v>
      </c>
      <c r="W38" s="62">
        <f t="shared" si="6"/>
        <v>1640855.8</v>
      </c>
      <c r="X38" s="62">
        <f t="shared" si="6"/>
        <v>1603371</v>
      </c>
      <c r="Y38" s="62">
        <f t="shared" si="6"/>
        <v>1674953.85</v>
      </c>
      <c r="Z38" s="62">
        <f t="shared" si="6"/>
        <v>1481481.1875</v>
      </c>
      <c r="AA38" s="62">
        <f t="shared" si="6"/>
        <v>1533875.140625</v>
      </c>
      <c r="AB38" s="62">
        <f t="shared" si="6"/>
        <v>1591607</v>
      </c>
      <c r="AC38" s="62">
        <f t="shared" si="6"/>
        <v>1683578</v>
      </c>
      <c r="AD38" s="62">
        <f t="shared" si="6"/>
        <v>1722194.8</v>
      </c>
      <c r="AE38" s="62">
        <f t="shared" si="6"/>
        <v>1766439.6</v>
      </c>
      <c r="AF38" s="62">
        <f t="shared" si="6"/>
        <v>1567953.2</v>
      </c>
      <c r="AG38" s="62">
        <f t="shared" si="6"/>
        <v>1614919.1</v>
      </c>
      <c r="AH38" s="62">
        <f t="shared" si="6"/>
        <v>1507261.1</v>
      </c>
      <c r="AI38" s="62">
        <f t="shared" si="6"/>
        <v>1449176.666</v>
      </c>
      <c r="AJ38" s="62">
        <f t="shared" si="6"/>
        <v>1416888.632</v>
      </c>
      <c r="AK38" s="62">
        <f t="shared" si="6"/>
        <v>1398662.6</v>
      </c>
      <c r="AL38" s="62">
        <f t="shared" si="6"/>
        <v>1445285.5019999999</v>
      </c>
      <c r="AM38" s="62">
        <f t="shared" si="6"/>
        <v>1490686.4</v>
      </c>
      <c r="AN38" s="62">
        <f t="shared" si="6"/>
        <v>1556872.4</v>
      </c>
      <c r="AO38" s="62">
        <f t="shared" si="6"/>
        <v>1850355</v>
      </c>
      <c r="AP38" s="62">
        <f t="shared" si="6"/>
        <v>1821329</v>
      </c>
      <c r="AQ38" s="62">
        <f t="shared" si="6"/>
        <v>1977502</v>
      </c>
      <c r="AR38" s="62">
        <f t="shared" si="6"/>
        <v>1900507.2</v>
      </c>
      <c r="AS38" s="62">
        <f t="shared" si="6"/>
        <v>1530454.4</v>
      </c>
      <c r="AT38" s="62">
        <f t="shared" si="6"/>
        <v>1456488.4</v>
      </c>
      <c r="AU38" s="62">
        <f t="shared" si="6"/>
        <v>1726374.6</v>
      </c>
      <c r="AV38" s="62">
        <f t="shared" si="6"/>
        <v>2149132.6</v>
      </c>
      <c r="AW38" s="62">
        <f t="shared" si="6"/>
        <v>2198835.4</v>
      </c>
      <c r="AX38" s="62">
        <f t="shared" si="6"/>
        <v>2229818.4</v>
      </c>
      <c r="AY38" s="62">
        <f t="shared" si="6"/>
        <v>2185842</v>
      </c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2.75" outlineLevel="1">
      <c r="A39" s="43"/>
      <c r="B39" s="39" t="s">
        <v>71</v>
      </c>
      <c r="C39" s="55"/>
      <c r="D39" s="61"/>
      <c r="E39" s="61"/>
      <c r="F39" s="61"/>
      <c r="G39" s="61"/>
      <c r="H39" s="61"/>
      <c r="I39" s="61"/>
      <c r="J39" s="61">
        <v>252000</v>
      </c>
      <c r="K39" s="61">
        <v>273000</v>
      </c>
      <c r="L39" s="61">
        <v>252000</v>
      </c>
      <c r="M39" s="61">
        <v>230688</v>
      </c>
      <c r="N39" s="61">
        <v>192240</v>
      </c>
      <c r="O39" s="61">
        <v>203454</v>
      </c>
      <c r="P39" s="61">
        <v>190638</v>
      </c>
      <c r="Q39" s="61">
        <v>190638</v>
      </c>
      <c r="R39" s="61">
        <v>176220</v>
      </c>
      <c r="S39" s="61">
        <v>179744.4</v>
      </c>
      <c r="T39" s="61">
        <v>192240</v>
      </c>
      <c r="U39" s="61">
        <v>188715.6</v>
      </c>
      <c r="V39" s="61">
        <v>298292.4</v>
      </c>
      <c r="W39" s="61">
        <v>182467.8</v>
      </c>
      <c r="X39" s="61">
        <v>190638</v>
      </c>
      <c r="Y39" s="61">
        <v>200730.6</v>
      </c>
      <c r="Z39" s="61">
        <v>209061</v>
      </c>
      <c r="AA39" s="61">
        <v>190638</v>
      </c>
      <c r="AB39" s="61">
        <v>169011</v>
      </c>
      <c r="AC39" s="61">
        <v>214668</v>
      </c>
      <c r="AD39" s="61">
        <v>192880.8</v>
      </c>
      <c r="AE39" s="61">
        <v>219954.6</v>
      </c>
      <c r="AF39" s="61">
        <v>194002.2</v>
      </c>
      <c r="AG39" s="61">
        <v>177902.1</v>
      </c>
      <c r="AH39" s="61">
        <v>169892.1</v>
      </c>
      <c r="AI39" s="61">
        <v>137664.666</v>
      </c>
      <c r="AJ39" s="61">
        <v>130588.63200000001</v>
      </c>
      <c r="AK39" s="61">
        <v>131043.6</v>
      </c>
      <c r="AL39" s="61">
        <v>136091.502</v>
      </c>
      <c r="AM39" s="61">
        <v>133286.4</v>
      </c>
      <c r="AN39" s="61">
        <v>133286.4</v>
      </c>
      <c r="AO39" s="61">
        <v>129762</v>
      </c>
      <c r="AP39" s="61">
        <v>129762</v>
      </c>
      <c r="AQ39" s="61">
        <v>129762</v>
      </c>
      <c r="AR39" s="61">
        <v>129922.2</v>
      </c>
      <c r="AS39" s="61">
        <v>130082.4</v>
      </c>
      <c r="AT39" s="61">
        <v>130082.4</v>
      </c>
      <c r="AU39" s="61">
        <v>130242.6</v>
      </c>
      <c r="AV39" s="61">
        <v>130242.6</v>
      </c>
      <c r="AW39" s="61">
        <v>122072.4</v>
      </c>
      <c r="AX39" s="61">
        <v>122072.4</v>
      </c>
      <c r="AY39" s="61">
        <v>113742</v>
      </c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</row>
    <row r="40" spans="1:69" ht="12.75">
      <c r="A40" s="43"/>
      <c r="B40" s="39" t="s">
        <v>72</v>
      </c>
      <c r="C40" s="55"/>
      <c r="D40" s="61"/>
      <c r="E40" s="61"/>
      <c r="F40" s="61"/>
      <c r="G40" s="61"/>
      <c r="H40" s="61"/>
      <c r="I40" s="61"/>
      <c r="J40" s="61">
        <v>84000</v>
      </c>
      <c r="K40" s="61">
        <v>86400</v>
      </c>
      <c r="L40" s="61">
        <v>108000</v>
      </c>
      <c r="M40" s="61">
        <v>142800</v>
      </c>
      <c r="N40" s="61">
        <v>129600</v>
      </c>
      <c r="O40" s="61">
        <v>132000</v>
      </c>
      <c r="P40" s="61">
        <v>134400</v>
      </c>
      <c r="Q40" s="61">
        <v>138000</v>
      </c>
      <c r="R40" s="61">
        <v>147600</v>
      </c>
      <c r="S40" s="61">
        <v>122400</v>
      </c>
      <c r="T40" s="61">
        <v>103200</v>
      </c>
      <c r="U40" s="61">
        <v>129600</v>
      </c>
      <c r="V40" s="61">
        <v>156000</v>
      </c>
      <c r="W40" s="61">
        <v>162000</v>
      </c>
      <c r="X40" s="61">
        <v>184800</v>
      </c>
      <c r="Y40" s="61">
        <v>196800</v>
      </c>
      <c r="Z40" s="61">
        <v>172800</v>
      </c>
      <c r="AA40" s="61">
        <v>166800</v>
      </c>
      <c r="AB40" s="61">
        <v>159600</v>
      </c>
      <c r="AC40" s="61">
        <v>152400</v>
      </c>
      <c r="AD40" s="61">
        <v>157200</v>
      </c>
      <c r="AE40" s="61">
        <v>138000</v>
      </c>
      <c r="AF40" s="61">
        <v>153600</v>
      </c>
      <c r="AG40" s="61">
        <v>144000</v>
      </c>
      <c r="AH40" s="61">
        <v>136800</v>
      </c>
      <c r="AI40" s="61">
        <v>140400</v>
      </c>
      <c r="AJ40" s="61">
        <v>138000</v>
      </c>
      <c r="AK40" s="61">
        <v>152400</v>
      </c>
      <c r="AL40" s="61">
        <v>160800</v>
      </c>
      <c r="AM40" s="61">
        <v>139200</v>
      </c>
      <c r="AN40" s="61">
        <v>136800</v>
      </c>
      <c r="AO40" s="61">
        <v>127200</v>
      </c>
      <c r="AP40" s="61">
        <v>120000</v>
      </c>
      <c r="AQ40" s="61">
        <v>104400</v>
      </c>
      <c r="AR40" s="61">
        <v>97200</v>
      </c>
      <c r="AS40" s="61">
        <v>98400</v>
      </c>
      <c r="AT40" s="61">
        <v>109200</v>
      </c>
      <c r="AU40" s="61">
        <v>121200</v>
      </c>
      <c r="AV40" s="61">
        <v>141600</v>
      </c>
      <c r="AW40" s="61">
        <v>153600</v>
      </c>
      <c r="AX40" s="61">
        <v>160800</v>
      </c>
      <c r="AY40" s="61">
        <v>153600</v>
      </c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69" ht="12.75">
      <c r="A41" s="43"/>
      <c r="B41" s="39" t="s">
        <v>73</v>
      </c>
      <c r="C41" s="55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</row>
    <row r="42" spans="1:69" ht="12.75">
      <c r="A42" s="43"/>
      <c r="B42" s="39" t="s">
        <v>74</v>
      </c>
      <c r="C42" s="55"/>
      <c r="D42" s="61">
        <v>378000</v>
      </c>
      <c r="E42" s="61">
        <v>504000</v>
      </c>
      <c r="F42" s="61">
        <v>769000</v>
      </c>
      <c r="G42" s="61">
        <v>796000</v>
      </c>
      <c r="H42" s="61">
        <v>850000</v>
      </c>
      <c r="I42" s="61">
        <v>912000</v>
      </c>
      <c r="J42" s="61">
        <v>975000</v>
      </c>
      <c r="K42" s="61">
        <v>1040000</v>
      </c>
      <c r="L42" s="61">
        <v>885000</v>
      </c>
      <c r="M42" s="61">
        <v>729000</v>
      </c>
      <c r="N42" s="61">
        <v>897000</v>
      </c>
      <c r="O42" s="61">
        <v>1134000</v>
      </c>
      <c r="P42" s="61">
        <v>1483000</v>
      </c>
      <c r="Q42" s="61">
        <v>1511000</v>
      </c>
      <c r="R42" s="61">
        <v>1822000</v>
      </c>
      <c r="S42" s="61">
        <v>1296000</v>
      </c>
      <c r="T42" s="61">
        <v>1355000</v>
      </c>
      <c r="U42" s="61">
        <v>1213000</v>
      </c>
      <c r="V42" s="61">
        <v>1172000</v>
      </c>
      <c r="W42" s="61">
        <v>1214000</v>
      </c>
      <c r="X42" s="61">
        <v>1120000</v>
      </c>
      <c r="Y42" s="61">
        <v>1185000</v>
      </c>
      <c r="Z42" s="61">
        <v>980000</v>
      </c>
      <c r="AA42" s="61">
        <v>1045000</v>
      </c>
      <c r="AB42" s="61">
        <v>1120000</v>
      </c>
      <c r="AC42" s="61">
        <v>1185000</v>
      </c>
      <c r="AD42" s="61">
        <v>1229000</v>
      </c>
      <c r="AE42" s="61">
        <v>1252000</v>
      </c>
      <c r="AF42" s="61">
        <v>1072000</v>
      </c>
      <c r="AG42" s="61">
        <v>1178000</v>
      </c>
      <c r="AH42" s="61">
        <v>1082000</v>
      </c>
      <c r="AI42" s="61">
        <v>1060000</v>
      </c>
      <c r="AJ42" s="61">
        <v>1029000</v>
      </c>
      <c r="AK42" s="61">
        <v>1007000</v>
      </c>
      <c r="AL42" s="61">
        <v>1034000</v>
      </c>
      <c r="AM42" s="61">
        <v>1117000</v>
      </c>
      <c r="AN42" s="61">
        <v>1107000</v>
      </c>
      <c r="AO42" s="61">
        <v>1426000</v>
      </c>
      <c r="AP42" s="61">
        <v>1396000</v>
      </c>
      <c r="AQ42" s="61">
        <v>1538000</v>
      </c>
      <c r="AR42" s="61">
        <v>1536000</v>
      </c>
      <c r="AS42" s="61">
        <v>1195000</v>
      </c>
      <c r="AT42" s="61">
        <v>1115000</v>
      </c>
      <c r="AU42" s="61">
        <v>1380000</v>
      </c>
      <c r="AV42" s="61">
        <v>1744000</v>
      </c>
      <c r="AW42" s="61">
        <v>1807000</v>
      </c>
      <c r="AX42" s="61">
        <v>1800000</v>
      </c>
      <c r="AY42" s="61">
        <v>1800000</v>
      </c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</row>
    <row r="43" spans="1:69" ht="12.75">
      <c r="A43" s="43"/>
      <c r="B43" s="39" t="s">
        <v>75</v>
      </c>
      <c r="C43" s="55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</row>
    <row r="44" spans="1:69" ht="12.75">
      <c r="A44" s="43"/>
      <c r="B44" s="39" t="s">
        <v>76</v>
      </c>
      <c r="C44" s="55"/>
      <c r="D44" s="61"/>
      <c r="E44" s="61"/>
      <c r="F44" s="61"/>
      <c r="G44" s="61"/>
      <c r="H44" s="61"/>
      <c r="I44" s="61"/>
      <c r="J44" s="61">
        <v>23900</v>
      </c>
      <c r="K44" s="61">
        <v>24336</v>
      </c>
      <c r="L44" s="61">
        <v>24850</v>
      </c>
      <c r="M44" s="61">
        <v>22621</v>
      </c>
      <c r="N44" s="61">
        <v>24230</v>
      </c>
      <c r="O44" s="61">
        <v>27500</v>
      </c>
      <c r="P44" s="61">
        <v>30000</v>
      </c>
      <c r="Q44" s="61">
        <v>35270</v>
      </c>
      <c r="R44" s="61">
        <v>25184</v>
      </c>
      <c r="S44" s="61">
        <v>29866</v>
      </c>
      <c r="T44" s="61">
        <v>36088</v>
      </c>
      <c r="U44" s="61">
        <v>28000</v>
      </c>
      <c r="V44" s="61">
        <v>28000</v>
      </c>
      <c r="W44" s="61">
        <v>28000</v>
      </c>
      <c r="X44" s="61">
        <v>28000</v>
      </c>
      <c r="Y44" s="61">
        <v>28000</v>
      </c>
      <c r="Z44" s="61">
        <v>28000</v>
      </c>
      <c r="AA44" s="61">
        <v>28000</v>
      </c>
      <c r="AB44" s="61">
        <v>30128</v>
      </c>
      <c r="AC44" s="61">
        <v>31920</v>
      </c>
      <c r="AD44" s="61">
        <v>36156</v>
      </c>
      <c r="AE44" s="61">
        <v>35248</v>
      </c>
      <c r="AF44" s="61">
        <v>37928</v>
      </c>
      <c r="AG44" s="61">
        <v>33160</v>
      </c>
      <c r="AH44" s="61">
        <v>35680</v>
      </c>
      <c r="AI44" s="61">
        <v>34840</v>
      </c>
      <c r="AJ44" s="61">
        <v>34800</v>
      </c>
      <c r="AK44" s="61">
        <v>35864</v>
      </c>
      <c r="AL44" s="61">
        <v>35200</v>
      </c>
      <c r="AM44" s="61">
        <v>29600</v>
      </c>
      <c r="AN44" s="61">
        <v>29600</v>
      </c>
      <c r="AO44" s="61">
        <v>23600</v>
      </c>
      <c r="AP44" s="61">
        <v>26000</v>
      </c>
      <c r="AQ44" s="61">
        <v>26000</v>
      </c>
      <c r="AR44" s="61">
        <v>13200</v>
      </c>
      <c r="AS44" s="61"/>
      <c r="AT44" s="61"/>
      <c r="AU44" s="61"/>
      <c r="AV44" s="61"/>
      <c r="AW44" s="61"/>
      <c r="AX44" s="61"/>
      <c r="AY44" s="61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</row>
    <row r="45" spans="1:69" ht="12.75">
      <c r="A45" s="43"/>
      <c r="B45" s="39" t="s">
        <v>77</v>
      </c>
      <c r="C45" s="5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>
        <v>53</v>
      </c>
      <c r="X45" s="61">
        <v>50</v>
      </c>
      <c r="Y45" s="61">
        <v>100</v>
      </c>
      <c r="Z45" s="61">
        <v>500</v>
      </c>
      <c r="AA45" s="61">
        <v>950</v>
      </c>
      <c r="AB45" s="61">
        <v>1350</v>
      </c>
      <c r="AC45" s="61">
        <v>704</v>
      </c>
      <c r="AD45" s="61">
        <v>1830</v>
      </c>
      <c r="AE45" s="61">
        <v>2000</v>
      </c>
      <c r="AF45" s="61">
        <v>2500</v>
      </c>
      <c r="AG45" s="61">
        <v>2500</v>
      </c>
      <c r="AH45" s="61">
        <v>3000</v>
      </c>
      <c r="AI45" s="61">
        <v>4210</v>
      </c>
      <c r="AJ45" s="61">
        <v>4500</v>
      </c>
      <c r="AK45" s="61">
        <v>4500</v>
      </c>
      <c r="AL45" s="61">
        <v>4000</v>
      </c>
      <c r="AM45" s="61">
        <v>4000</v>
      </c>
      <c r="AN45" s="61">
        <v>4000</v>
      </c>
      <c r="AO45" s="61">
        <v>4000</v>
      </c>
      <c r="AP45" s="61">
        <v>4000</v>
      </c>
      <c r="AQ45" s="61">
        <v>4000</v>
      </c>
      <c r="AR45" s="61">
        <v>4500</v>
      </c>
      <c r="AS45" s="61">
        <v>4500</v>
      </c>
      <c r="AT45" s="61">
        <v>4500</v>
      </c>
      <c r="AU45" s="61">
        <v>4600</v>
      </c>
      <c r="AV45" s="61">
        <v>4600</v>
      </c>
      <c r="AW45" s="61">
        <v>4500</v>
      </c>
      <c r="AX45" s="61">
        <v>4500</v>
      </c>
      <c r="AY45" s="61">
        <v>4500</v>
      </c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</row>
    <row r="46" spans="1:69" ht="12.75">
      <c r="A46" s="43"/>
      <c r="B46" s="39" t="s">
        <v>78</v>
      </c>
      <c r="C46" s="55"/>
      <c r="D46" s="61"/>
      <c r="E46" s="61"/>
      <c r="F46" s="61"/>
      <c r="G46" s="61"/>
      <c r="H46" s="61"/>
      <c r="I46" s="61"/>
      <c r="J46" s="61"/>
      <c r="K46" s="61"/>
      <c r="L46" s="61">
        <v>7600</v>
      </c>
      <c r="M46" s="61">
        <v>24239</v>
      </c>
      <c r="N46" s="61">
        <v>43400</v>
      </c>
      <c r="O46" s="61">
        <v>36917</v>
      </c>
      <c r="P46" s="61">
        <v>41279</v>
      </c>
      <c r="Q46" s="61">
        <v>31079</v>
      </c>
      <c r="R46" s="61">
        <v>23896</v>
      </c>
      <c r="S46" s="61">
        <v>24312</v>
      </c>
      <c r="T46" s="61">
        <v>28671</v>
      </c>
      <c r="U46" s="61">
        <v>28602</v>
      </c>
      <c r="V46" s="61">
        <v>45850</v>
      </c>
      <c r="W46" s="61">
        <v>54335</v>
      </c>
      <c r="X46" s="61">
        <v>79883</v>
      </c>
      <c r="Y46" s="61">
        <v>64323.25</v>
      </c>
      <c r="Z46" s="61">
        <v>91120.1875</v>
      </c>
      <c r="AA46" s="61">
        <v>102487.140625</v>
      </c>
      <c r="AB46" s="61">
        <v>111518</v>
      </c>
      <c r="AC46" s="61">
        <v>98886</v>
      </c>
      <c r="AD46" s="61">
        <v>105128</v>
      </c>
      <c r="AE46" s="61">
        <v>119237</v>
      </c>
      <c r="AF46" s="61">
        <v>107923</v>
      </c>
      <c r="AG46" s="61">
        <v>79357</v>
      </c>
      <c r="AH46" s="61">
        <v>79889</v>
      </c>
      <c r="AI46" s="61">
        <v>72062</v>
      </c>
      <c r="AJ46" s="61">
        <v>80000</v>
      </c>
      <c r="AK46" s="61">
        <v>67855</v>
      </c>
      <c r="AL46" s="61">
        <v>75194</v>
      </c>
      <c r="AM46" s="61">
        <v>67600</v>
      </c>
      <c r="AN46" s="61">
        <v>146186</v>
      </c>
      <c r="AO46" s="61">
        <v>139793</v>
      </c>
      <c r="AP46" s="61">
        <v>145567</v>
      </c>
      <c r="AQ46" s="61">
        <v>175340</v>
      </c>
      <c r="AR46" s="61">
        <v>119685</v>
      </c>
      <c r="AS46" s="61">
        <v>102472</v>
      </c>
      <c r="AT46" s="61">
        <v>97706</v>
      </c>
      <c r="AU46" s="61">
        <v>90332</v>
      </c>
      <c r="AV46" s="61">
        <v>128690</v>
      </c>
      <c r="AW46" s="61">
        <v>111663</v>
      </c>
      <c r="AX46" s="61">
        <v>142446</v>
      </c>
      <c r="AY46" s="61">
        <v>114000</v>
      </c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</row>
    <row r="47" spans="1:69" ht="12.75">
      <c r="A47" s="43"/>
      <c r="B47" s="39" t="s">
        <v>79</v>
      </c>
      <c r="C47" s="55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</row>
    <row r="48" spans="1:69" s="33" customFormat="1" ht="12.75">
      <c r="A48" s="28" t="s">
        <v>80</v>
      </c>
      <c r="B48" s="31"/>
      <c r="C48" s="31"/>
      <c r="D48" s="62">
        <f aca="true" t="shared" si="7" ref="D48:AY48">SUM(D49:D53)</f>
        <v>0</v>
      </c>
      <c r="E48" s="62">
        <f t="shared" si="7"/>
        <v>0</v>
      </c>
      <c r="F48" s="62">
        <f t="shared" si="7"/>
        <v>0</v>
      </c>
      <c r="G48" s="62">
        <f t="shared" si="7"/>
        <v>0</v>
      </c>
      <c r="H48" s="62">
        <f t="shared" si="7"/>
        <v>0</v>
      </c>
      <c r="I48" s="62">
        <f t="shared" si="7"/>
        <v>0</v>
      </c>
      <c r="J48" s="62">
        <f t="shared" si="7"/>
        <v>0</v>
      </c>
      <c r="K48" s="62">
        <f t="shared" si="7"/>
        <v>0</v>
      </c>
      <c r="L48" s="62">
        <f t="shared" si="7"/>
        <v>0</v>
      </c>
      <c r="M48" s="62">
        <f t="shared" si="7"/>
        <v>0</v>
      </c>
      <c r="N48" s="62">
        <f t="shared" si="7"/>
        <v>0</v>
      </c>
      <c r="O48" s="62">
        <f t="shared" si="7"/>
        <v>0</v>
      </c>
      <c r="P48" s="62">
        <f t="shared" si="7"/>
        <v>0</v>
      </c>
      <c r="Q48" s="62">
        <f t="shared" si="7"/>
        <v>0</v>
      </c>
      <c r="R48" s="62">
        <f t="shared" si="7"/>
        <v>0</v>
      </c>
      <c r="S48" s="62">
        <f t="shared" si="7"/>
        <v>0</v>
      </c>
      <c r="T48" s="62">
        <f t="shared" si="7"/>
        <v>0</v>
      </c>
      <c r="U48" s="62">
        <f t="shared" si="7"/>
        <v>0</v>
      </c>
      <c r="V48" s="62">
        <f t="shared" si="7"/>
        <v>0</v>
      </c>
      <c r="W48" s="62">
        <f t="shared" si="7"/>
        <v>0</v>
      </c>
      <c r="X48" s="62">
        <f t="shared" si="7"/>
        <v>0</v>
      </c>
      <c r="Y48" s="62">
        <f t="shared" si="7"/>
        <v>0</v>
      </c>
      <c r="Z48" s="62">
        <f t="shared" si="7"/>
        <v>0</v>
      </c>
      <c r="AA48" s="62">
        <f t="shared" si="7"/>
        <v>0</v>
      </c>
      <c r="AB48" s="62">
        <f t="shared" si="7"/>
        <v>0</v>
      </c>
      <c r="AC48" s="62">
        <f t="shared" si="7"/>
        <v>0</v>
      </c>
      <c r="AD48" s="62">
        <f t="shared" si="7"/>
        <v>0</v>
      </c>
      <c r="AE48" s="62">
        <f t="shared" si="7"/>
        <v>0</v>
      </c>
      <c r="AF48" s="62">
        <f t="shared" si="7"/>
        <v>0</v>
      </c>
      <c r="AG48" s="62">
        <f t="shared" si="7"/>
        <v>0</v>
      </c>
      <c r="AH48" s="62">
        <f t="shared" si="7"/>
        <v>0</v>
      </c>
      <c r="AI48" s="62">
        <f t="shared" si="7"/>
        <v>0</v>
      </c>
      <c r="AJ48" s="62">
        <f t="shared" si="7"/>
        <v>0</v>
      </c>
      <c r="AK48" s="62">
        <f t="shared" si="7"/>
        <v>0</v>
      </c>
      <c r="AL48" s="62">
        <f t="shared" si="7"/>
        <v>0</v>
      </c>
      <c r="AM48" s="62">
        <f t="shared" si="7"/>
        <v>0</v>
      </c>
      <c r="AN48" s="62">
        <f t="shared" si="7"/>
        <v>0</v>
      </c>
      <c r="AO48" s="62">
        <f t="shared" si="7"/>
        <v>0</v>
      </c>
      <c r="AP48" s="62">
        <f t="shared" si="7"/>
        <v>0</v>
      </c>
      <c r="AQ48" s="62">
        <f t="shared" si="7"/>
        <v>0</v>
      </c>
      <c r="AR48" s="62">
        <f t="shared" si="7"/>
        <v>0</v>
      </c>
      <c r="AS48" s="62">
        <f t="shared" si="7"/>
        <v>0</v>
      </c>
      <c r="AT48" s="62">
        <f t="shared" si="7"/>
        <v>0</v>
      </c>
      <c r="AU48" s="62">
        <f t="shared" si="7"/>
        <v>0</v>
      </c>
      <c r="AV48" s="62">
        <f t="shared" si="7"/>
        <v>0</v>
      </c>
      <c r="AW48" s="62">
        <f t="shared" si="7"/>
        <v>0</v>
      </c>
      <c r="AX48" s="62">
        <f t="shared" si="7"/>
        <v>0</v>
      </c>
      <c r="AY48" s="62">
        <f t="shared" si="7"/>
        <v>0</v>
      </c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</row>
    <row r="49" spans="1:69" ht="12.75">
      <c r="A49" s="53"/>
      <c r="B49" s="60" t="s">
        <v>81</v>
      </c>
      <c r="C49" s="54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</row>
    <row r="50" spans="1:69" s="33" customFormat="1" ht="12.75">
      <c r="A50" s="53"/>
      <c r="B50" s="60" t="s">
        <v>82</v>
      </c>
      <c r="C50" s="54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</row>
    <row r="51" spans="1:69" ht="12.75">
      <c r="A51" s="53"/>
      <c r="B51" s="60" t="s">
        <v>83</v>
      </c>
      <c r="C51" s="54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</row>
    <row r="52" spans="1:69" ht="12.75">
      <c r="A52" s="53"/>
      <c r="B52" s="60" t="s">
        <v>84</v>
      </c>
      <c r="C52" s="54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</row>
    <row r="53" spans="1:69" ht="12.75">
      <c r="A53" s="53"/>
      <c r="B53" s="60" t="s">
        <v>85</v>
      </c>
      <c r="C53" s="54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4" spans="1:69" ht="12.75">
      <c r="A54" s="34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5" spans="4:69" ht="12.75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</row>
    <row r="56" spans="2:69" ht="12.75">
      <c r="B56" s="27"/>
      <c r="C56" s="27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</row>
    <row r="57" spans="4:69" ht="12.75"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</row>
    <row r="58" spans="4:69" ht="12.75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</row>
    <row r="59" spans="4:69" ht="12.75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</row>
    <row r="60" spans="4:51" ht="12.75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</row>
    <row r="61" spans="4:51" ht="12.75"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</row>
    <row r="62" spans="3:51" ht="12.75">
      <c r="C62" s="55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</row>
  </sheetData>
  <sheetProtection/>
  <printOptions gridLines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56"/>
  <sheetViews>
    <sheetView zoomScale="75" zoomScaleNormal="75" zoomScalePageLayoutView="0" workbookViewId="0" topLeftCell="A1">
      <pane xSplit="3" ySplit="4" topLeftCell="AI5" activePane="bottomRight" state="frozen"/>
      <selection pane="topLeft" activeCell="F54" sqref="F54"/>
      <selection pane="topRight" activeCell="F54" sqref="F54"/>
      <selection pane="bottomLeft" activeCell="F54" sqref="F54"/>
      <selection pane="bottomRight" activeCell="AL37" sqref="AL37"/>
    </sheetView>
  </sheetViews>
  <sheetFormatPr defaultColWidth="14.28125" defaultRowHeight="12.75" outlineLevelRow="1"/>
  <cols>
    <col min="1" max="1" width="16.7109375" style="37" customWidth="1"/>
    <col min="2" max="2" width="16.28125" style="37" customWidth="1"/>
    <col min="3" max="3" width="41.8515625" style="37" customWidth="1"/>
    <col min="4" max="16384" width="14.28125" style="37" customWidth="1"/>
  </cols>
  <sheetData>
    <row r="1" spans="1:50" ht="23.25">
      <c r="A1" s="92" t="s">
        <v>215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</row>
    <row r="2" spans="1:50" s="33" customFormat="1" ht="12.75">
      <c r="A2" s="95" t="s">
        <v>218</v>
      </c>
      <c r="B2" s="96"/>
      <c r="C2" s="96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</row>
    <row r="3" spans="1:50" s="29" customFormat="1" ht="15.75">
      <c r="A3" s="96" t="s">
        <v>217</v>
      </c>
      <c r="B3" s="97"/>
      <c r="C3" s="97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</row>
    <row r="4" spans="1:50" s="33" customFormat="1" ht="12.75">
      <c r="A4" s="96"/>
      <c r="B4" s="96"/>
      <c r="C4" s="96"/>
      <c r="D4" s="98">
        <v>1962</v>
      </c>
      <c r="E4" s="98">
        <v>1963</v>
      </c>
      <c r="F4" s="98">
        <v>1964</v>
      </c>
      <c r="G4" s="98">
        <v>1965</v>
      </c>
      <c r="H4" s="98">
        <v>1966</v>
      </c>
      <c r="I4" s="98">
        <v>1967</v>
      </c>
      <c r="J4" s="98">
        <v>1968</v>
      </c>
      <c r="K4" s="98">
        <v>1969</v>
      </c>
      <c r="L4" s="98">
        <v>1970</v>
      </c>
      <c r="M4" s="98">
        <v>1971</v>
      </c>
      <c r="N4" s="98">
        <v>1972</v>
      </c>
      <c r="O4" s="98">
        <v>1973</v>
      </c>
      <c r="P4" s="98">
        <v>1974</v>
      </c>
      <c r="Q4" s="98">
        <v>1975</v>
      </c>
      <c r="R4" s="98">
        <v>1976</v>
      </c>
      <c r="S4" s="98">
        <v>1977</v>
      </c>
      <c r="T4" s="98">
        <v>1978</v>
      </c>
      <c r="U4" s="98">
        <v>1979</v>
      </c>
      <c r="V4" s="98">
        <v>1980</v>
      </c>
      <c r="W4" s="98">
        <v>1981</v>
      </c>
      <c r="X4" s="98">
        <v>1982</v>
      </c>
      <c r="Y4" s="98">
        <v>1983</v>
      </c>
      <c r="Z4" s="98">
        <v>1984</v>
      </c>
      <c r="AA4" s="98">
        <v>1985</v>
      </c>
      <c r="AB4" s="98">
        <v>1986</v>
      </c>
      <c r="AC4" s="98">
        <v>1987</v>
      </c>
      <c r="AD4" s="98">
        <v>1988</v>
      </c>
      <c r="AE4" s="98">
        <v>1989</v>
      </c>
      <c r="AF4" s="98">
        <v>1990</v>
      </c>
      <c r="AG4" s="98">
        <v>1991</v>
      </c>
      <c r="AH4" s="98">
        <v>1992</v>
      </c>
      <c r="AI4" s="98">
        <v>1993</v>
      </c>
      <c r="AJ4" s="98">
        <v>1994</v>
      </c>
      <c r="AK4" s="98">
        <v>1995</v>
      </c>
      <c r="AL4" s="98">
        <v>1996</v>
      </c>
      <c r="AM4" s="98">
        <v>1997</v>
      </c>
      <c r="AN4" s="98">
        <v>1998</v>
      </c>
      <c r="AO4" s="98">
        <v>1999</v>
      </c>
      <c r="AP4" s="98">
        <v>2000</v>
      </c>
      <c r="AQ4" s="98">
        <v>2001</v>
      </c>
      <c r="AR4" s="98">
        <v>2002</v>
      </c>
      <c r="AS4" s="98">
        <v>2003</v>
      </c>
      <c r="AT4" s="98">
        <v>2004</v>
      </c>
      <c r="AU4" s="98">
        <v>2005</v>
      </c>
      <c r="AV4" s="98">
        <v>2006</v>
      </c>
      <c r="AW4" s="98">
        <v>2007</v>
      </c>
      <c r="AX4" s="98">
        <v>2008</v>
      </c>
    </row>
    <row r="5" spans="1:50" s="33" customFormat="1" ht="12.75">
      <c r="A5" s="28" t="s">
        <v>86</v>
      </c>
      <c r="B5" s="31"/>
      <c r="C5" s="31"/>
      <c r="D5" s="57">
        <f aca="true" t="shared" si="0" ref="D5:AX5">D6+D17+D20+D23+D26+D28+D33</f>
        <v>120797.23400000001</v>
      </c>
      <c r="E5" s="57">
        <f t="shared" si="0"/>
        <v>129086.469</v>
      </c>
      <c r="F5" s="57">
        <f t="shared" si="0"/>
        <v>130130.44099999999</v>
      </c>
      <c r="G5" s="57">
        <f t="shared" si="0"/>
        <v>134031.678</v>
      </c>
      <c r="H5" s="57">
        <f t="shared" si="0"/>
        <v>136145.564</v>
      </c>
      <c r="I5" s="57">
        <f t="shared" si="0"/>
        <v>154463.516</v>
      </c>
      <c r="J5" s="57">
        <f t="shared" si="0"/>
        <v>146485.394</v>
      </c>
      <c r="K5" s="57">
        <f t="shared" si="0"/>
        <v>133899.697</v>
      </c>
      <c r="L5" s="57">
        <f t="shared" si="0"/>
        <v>164626.62</v>
      </c>
      <c r="M5" s="57">
        <f t="shared" si="0"/>
        <v>158063.65400000004</v>
      </c>
      <c r="N5" s="57">
        <f t="shared" si="0"/>
        <v>167433.665</v>
      </c>
      <c r="O5" s="57">
        <f t="shared" si="0"/>
        <v>189518.383</v>
      </c>
      <c r="P5" s="57">
        <f t="shared" si="0"/>
        <v>186433.06900000002</v>
      </c>
      <c r="Q5" s="57">
        <f t="shared" si="0"/>
        <v>156620.196</v>
      </c>
      <c r="R5" s="57">
        <f t="shared" si="0"/>
        <v>180893.902</v>
      </c>
      <c r="S5" s="57">
        <f t="shared" si="0"/>
        <v>192566.886</v>
      </c>
      <c r="T5" s="57">
        <f t="shared" si="0"/>
        <v>199259.291</v>
      </c>
      <c r="U5" s="57">
        <f t="shared" si="0"/>
        <v>211984.352</v>
      </c>
      <c r="V5" s="57">
        <f t="shared" si="0"/>
        <v>205482.39</v>
      </c>
      <c r="W5" s="57">
        <f t="shared" si="0"/>
        <v>203441.082</v>
      </c>
      <c r="X5" s="57">
        <f t="shared" si="0"/>
        <v>214771.33</v>
      </c>
      <c r="Y5" s="57">
        <f t="shared" si="0"/>
        <v>210914.674</v>
      </c>
      <c r="Z5" s="57">
        <f t="shared" si="0"/>
        <v>208513.79</v>
      </c>
      <c r="AA5" s="57">
        <f t="shared" si="0"/>
        <v>200698.50400000002</v>
      </c>
      <c r="AB5" s="57">
        <f t="shared" si="0"/>
        <v>193130.929</v>
      </c>
      <c r="AC5" s="57">
        <f t="shared" si="0"/>
        <v>218051.883</v>
      </c>
      <c r="AD5" s="57">
        <f t="shared" si="0"/>
        <v>219204.84399999998</v>
      </c>
      <c r="AE5" s="57">
        <f t="shared" si="0"/>
        <v>237383.63400000002</v>
      </c>
      <c r="AF5" s="57">
        <f t="shared" si="0"/>
        <v>227729.345</v>
      </c>
      <c r="AG5" s="57">
        <f t="shared" si="0"/>
        <v>223100.22100000002</v>
      </c>
      <c r="AH5" s="57">
        <f t="shared" si="0"/>
        <v>211306.515</v>
      </c>
      <c r="AI5" s="57">
        <f t="shared" si="0"/>
        <v>215225.751</v>
      </c>
      <c r="AJ5" s="57">
        <f t="shared" si="0"/>
        <v>213187.41999999998</v>
      </c>
      <c r="AK5" s="57">
        <f t="shared" si="0"/>
        <v>233274.506</v>
      </c>
      <c r="AL5" s="57">
        <f t="shared" si="0"/>
        <v>234966.459</v>
      </c>
      <c r="AM5" s="57">
        <f t="shared" si="0"/>
        <v>282802.167</v>
      </c>
      <c r="AN5" s="57">
        <f t="shared" si="0"/>
        <v>480191.017</v>
      </c>
      <c r="AO5" s="57">
        <f t="shared" si="0"/>
        <v>382723.394</v>
      </c>
      <c r="AP5" s="57">
        <f t="shared" si="0"/>
        <v>421878.16000000003</v>
      </c>
      <c r="AQ5" s="57">
        <f t="shared" si="0"/>
        <v>426083.854</v>
      </c>
      <c r="AR5" s="57">
        <f t="shared" si="0"/>
        <v>427051.196</v>
      </c>
      <c r="AS5" s="57">
        <f t="shared" si="0"/>
        <v>516394.212</v>
      </c>
      <c r="AT5" s="57">
        <f t="shared" si="0"/>
        <v>509810.694</v>
      </c>
      <c r="AU5" s="57">
        <f t="shared" si="0"/>
        <v>539368.196</v>
      </c>
      <c r="AV5" s="57">
        <f t="shared" si="0"/>
        <v>481988.081</v>
      </c>
      <c r="AW5" s="57">
        <f t="shared" si="0"/>
        <v>501202.314</v>
      </c>
      <c r="AX5" s="57">
        <f t="shared" si="0"/>
        <v>449729.838</v>
      </c>
    </row>
    <row r="6" spans="1:50" ht="12.75">
      <c r="A6" s="53"/>
      <c r="B6" s="54" t="s">
        <v>87</v>
      </c>
      <c r="C6" s="54"/>
      <c r="D6" s="36">
        <f aca="true" t="shared" si="1" ref="D6:AX6">SUM(D7:D16)</f>
        <v>56426</v>
      </c>
      <c r="E6" s="36">
        <f t="shared" si="1"/>
        <v>53547</v>
      </c>
      <c r="F6" s="36">
        <f t="shared" si="1"/>
        <v>59092</v>
      </c>
      <c r="G6" s="36">
        <f t="shared" si="1"/>
        <v>64836</v>
      </c>
      <c r="H6" s="36">
        <f t="shared" si="1"/>
        <v>62235</v>
      </c>
      <c r="I6" s="36">
        <f t="shared" si="1"/>
        <v>65697</v>
      </c>
      <c r="J6" s="36">
        <f t="shared" si="1"/>
        <v>69138</v>
      </c>
      <c r="K6" s="36">
        <f t="shared" si="1"/>
        <v>65794</v>
      </c>
      <c r="L6" s="36">
        <f t="shared" si="1"/>
        <v>70154</v>
      </c>
      <c r="M6" s="36">
        <f t="shared" si="1"/>
        <v>65360</v>
      </c>
      <c r="N6" s="36">
        <f t="shared" si="1"/>
        <v>61657</v>
      </c>
      <c r="O6" s="36">
        <f t="shared" si="1"/>
        <v>69472</v>
      </c>
      <c r="P6" s="36">
        <f t="shared" si="1"/>
        <v>71109</v>
      </c>
      <c r="Q6" s="36">
        <f t="shared" si="1"/>
        <v>64964</v>
      </c>
      <c r="R6" s="36">
        <f t="shared" si="1"/>
        <v>79257</v>
      </c>
      <c r="S6" s="36">
        <f t="shared" si="1"/>
        <v>79716</v>
      </c>
      <c r="T6" s="36">
        <f t="shared" si="1"/>
        <v>79244</v>
      </c>
      <c r="U6" s="36">
        <f t="shared" si="1"/>
        <v>83822</v>
      </c>
      <c r="V6" s="36">
        <f t="shared" si="1"/>
        <v>74526</v>
      </c>
      <c r="W6" s="36">
        <f t="shared" si="1"/>
        <v>70013</v>
      </c>
      <c r="X6" s="36">
        <f t="shared" si="1"/>
        <v>69468</v>
      </c>
      <c r="Y6" s="36">
        <f t="shared" si="1"/>
        <v>76243</v>
      </c>
      <c r="Z6" s="36">
        <f t="shared" si="1"/>
        <v>80462</v>
      </c>
      <c r="AA6" s="36">
        <f t="shared" si="1"/>
        <v>71184</v>
      </c>
      <c r="AB6" s="36">
        <f t="shared" si="1"/>
        <v>77542</v>
      </c>
      <c r="AC6" s="36">
        <f t="shared" si="1"/>
        <v>86172</v>
      </c>
      <c r="AD6" s="36">
        <f t="shared" si="1"/>
        <v>88586</v>
      </c>
      <c r="AE6" s="36">
        <f t="shared" si="1"/>
        <v>93727</v>
      </c>
      <c r="AF6" s="36">
        <f t="shared" si="1"/>
        <v>91151</v>
      </c>
      <c r="AG6" s="36">
        <f t="shared" si="1"/>
        <v>94058</v>
      </c>
      <c r="AH6" s="36">
        <f t="shared" si="1"/>
        <v>92037</v>
      </c>
      <c r="AI6" s="36">
        <f t="shared" si="1"/>
        <v>92559</v>
      </c>
      <c r="AJ6" s="36">
        <f t="shared" si="1"/>
        <v>105478</v>
      </c>
      <c r="AK6" s="36">
        <f t="shared" si="1"/>
        <v>110635</v>
      </c>
      <c r="AL6" s="36">
        <f t="shared" si="1"/>
        <v>108665</v>
      </c>
      <c r="AM6" s="36">
        <f t="shared" si="1"/>
        <v>118345</v>
      </c>
      <c r="AN6" s="36">
        <f t="shared" si="1"/>
        <v>122334</v>
      </c>
      <c r="AO6" s="36">
        <f t="shared" si="1"/>
        <v>121237</v>
      </c>
      <c r="AP6" s="36">
        <f t="shared" si="1"/>
        <v>126818</v>
      </c>
      <c r="AQ6" s="36">
        <f t="shared" si="1"/>
        <v>133613</v>
      </c>
      <c r="AR6" s="36">
        <f t="shared" si="1"/>
        <v>135543</v>
      </c>
      <c r="AS6" s="36">
        <f t="shared" si="1"/>
        <v>146531</v>
      </c>
      <c r="AT6" s="36">
        <f t="shared" si="1"/>
        <v>141247</v>
      </c>
      <c r="AU6" s="36">
        <f t="shared" si="1"/>
        <v>154351</v>
      </c>
      <c r="AV6" s="36">
        <f t="shared" si="1"/>
        <v>157620</v>
      </c>
      <c r="AW6" s="36">
        <f t="shared" si="1"/>
        <v>177521</v>
      </c>
      <c r="AX6" s="36">
        <f t="shared" si="1"/>
        <v>163363</v>
      </c>
    </row>
    <row r="7" spans="1:50" ht="12.75" outlineLevel="1">
      <c r="A7" s="53"/>
      <c r="B7" s="54"/>
      <c r="C7" s="54" t="s">
        <v>88</v>
      </c>
      <c r="D7" s="36">
        <v>33575</v>
      </c>
      <c r="E7" s="36">
        <v>31352</v>
      </c>
      <c r="F7" s="36">
        <v>32872</v>
      </c>
      <c r="G7" s="36">
        <v>36181</v>
      </c>
      <c r="H7" s="36">
        <v>35424</v>
      </c>
      <c r="I7" s="36">
        <v>34904</v>
      </c>
      <c r="J7" s="36">
        <v>39871</v>
      </c>
      <c r="K7" s="36">
        <v>37746</v>
      </c>
      <c r="L7" s="36">
        <v>41535</v>
      </c>
      <c r="M7" s="36">
        <v>37727</v>
      </c>
      <c r="N7" s="36">
        <v>34110</v>
      </c>
      <c r="O7" s="36">
        <v>38771</v>
      </c>
      <c r="P7" s="36">
        <v>39427</v>
      </c>
      <c r="Q7" s="36">
        <v>36151</v>
      </c>
      <c r="R7" s="36">
        <v>45050</v>
      </c>
      <c r="S7" s="36">
        <v>47549</v>
      </c>
      <c r="T7" s="36">
        <v>46010</v>
      </c>
      <c r="U7" s="36">
        <v>51350</v>
      </c>
      <c r="V7" s="36">
        <v>38959</v>
      </c>
      <c r="W7" s="36">
        <v>37352</v>
      </c>
      <c r="X7" s="36">
        <v>35011</v>
      </c>
      <c r="Y7" s="36">
        <v>40267</v>
      </c>
      <c r="Z7" s="36">
        <v>41436</v>
      </c>
      <c r="AA7" s="36">
        <v>37658</v>
      </c>
      <c r="AB7" s="36">
        <v>40644</v>
      </c>
      <c r="AC7" s="36">
        <v>47625</v>
      </c>
      <c r="AD7" s="36">
        <v>48520</v>
      </c>
      <c r="AE7" s="36">
        <v>51130</v>
      </c>
      <c r="AF7" s="36">
        <v>50192</v>
      </c>
      <c r="AG7" s="36">
        <v>51210</v>
      </c>
      <c r="AH7" s="36">
        <v>47782</v>
      </c>
      <c r="AI7" s="36">
        <v>45530</v>
      </c>
      <c r="AJ7" s="36">
        <v>56747</v>
      </c>
      <c r="AK7" s="36">
        <v>65336</v>
      </c>
      <c r="AL7" s="36">
        <v>61247</v>
      </c>
      <c r="AM7" s="36">
        <v>70364</v>
      </c>
      <c r="AN7" s="36">
        <v>71342</v>
      </c>
      <c r="AO7" s="36">
        <v>71807</v>
      </c>
      <c r="AP7" s="36">
        <v>74656</v>
      </c>
      <c r="AQ7" s="36">
        <v>80499</v>
      </c>
      <c r="AR7" s="36">
        <v>80894</v>
      </c>
      <c r="AS7" s="36">
        <v>89311</v>
      </c>
      <c r="AT7" s="36">
        <v>83108</v>
      </c>
      <c r="AU7" s="36">
        <v>91744</v>
      </c>
      <c r="AV7" s="41">
        <v>90326</v>
      </c>
      <c r="AW7" s="41">
        <v>104468</v>
      </c>
      <c r="AX7" s="41">
        <v>92736</v>
      </c>
    </row>
    <row r="8" spans="1:50" ht="12.75" outlineLevel="1">
      <c r="A8" s="53"/>
      <c r="B8" s="54"/>
      <c r="C8" s="54" t="s">
        <v>89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41">
        <v>0</v>
      </c>
      <c r="AW8" s="41">
        <v>0</v>
      </c>
      <c r="AX8" s="41">
        <v>0</v>
      </c>
    </row>
    <row r="9" spans="1:50" ht="12.75" outlineLevel="1">
      <c r="A9" s="53"/>
      <c r="B9" s="54"/>
      <c r="C9" s="54" t="s">
        <v>90</v>
      </c>
      <c r="D9" s="36">
        <v>10506</v>
      </c>
      <c r="E9" s="36">
        <v>8096</v>
      </c>
      <c r="F9" s="36">
        <v>10745</v>
      </c>
      <c r="G9" s="36">
        <v>11390</v>
      </c>
      <c r="H9" s="36">
        <v>10815</v>
      </c>
      <c r="I9" s="36">
        <v>10871</v>
      </c>
      <c r="J9" s="36">
        <v>12192</v>
      </c>
      <c r="K9" s="36">
        <v>10309</v>
      </c>
      <c r="L9" s="36">
        <v>10705</v>
      </c>
      <c r="M9" s="36">
        <v>10104</v>
      </c>
      <c r="N9" s="36">
        <v>10646</v>
      </c>
      <c r="O9" s="36">
        <v>10036</v>
      </c>
      <c r="P9" s="36">
        <v>10889</v>
      </c>
      <c r="Q9" s="36">
        <v>9024</v>
      </c>
      <c r="R9" s="36">
        <v>11142</v>
      </c>
      <c r="S9" s="36">
        <v>11302</v>
      </c>
      <c r="T9" s="36">
        <v>11397</v>
      </c>
      <c r="U9" s="36">
        <v>12057</v>
      </c>
      <c r="V9" s="36">
        <v>11230</v>
      </c>
      <c r="W9" s="36">
        <v>11909</v>
      </c>
      <c r="X9" s="36">
        <v>11052</v>
      </c>
      <c r="Y9" s="36">
        <v>11692</v>
      </c>
      <c r="Z9" s="36">
        <v>12063</v>
      </c>
      <c r="AA9" s="36">
        <v>12519</v>
      </c>
      <c r="AB9" s="36">
        <v>13425</v>
      </c>
      <c r="AC9" s="36">
        <v>12916</v>
      </c>
      <c r="AD9" s="36">
        <v>13052</v>
      </c>
      <c r="AE9" s="36">
        <v>12785</v>
      </c>
      <c r="AF9" s="36">
        <v>12866</v>
      </c>
      <c r="AG9" s="36">
        <v>13500</v>
      </c>
      <c r="AH9" s="36">
        <v>13919</v>
      </c>
      <c r="AI9" s="36">
        <v>12694</v>
      </c>
      <c r="AJ9" s="36">
        <v>14154</v>
      </c>
      <c r="AK9" s="36">
        <v>13275</v>
      </c>
      <c r="AL9" s="36">
        <v>14050</v>
      </c>
      <c r="AM9" s="36">
        <v>13779</v>
      </c>
      <c r="AN9" s="36">
        <v>13974</v>
      </c>
      <c r="AO9" s="36">
        <v>13561</v>
      </c>
      <c r="AP9" s="36">
        <v>13948</v>
      </c>
      <c r="AQ9" s="36">
        <v>13157</v>
      </c>
      <c r="AR9" s="36">
        <v>13701</v>
      </c>
      <c r="AS9" s="36">
        <v>13463</v>
      </c>
      <c r="AT9" s="36">
        <v>13265</v>
      </c>
      <c r="AU9" s="36">
        <v>13342</v>
      </c>
      <c r="AV9" s="41">
        <v>12047</v>
      </c>
      <c r="AW9" s="41">
        <v>13982</v>
      </c>
      <c r="AX9" s="41">
        <v>13533</v>
      </c>
    </row>
    <row r="10" spans="1:50" ht="12.75" outlineLevel="1">
      <c r="A10" s="53"/>
      <c r="B10" s="54"/>
      <c r="C10" s="54" t="s">
        <v>91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41">
        <v>0</v>
      </c>
      <c r="AW10" s="41">
        <v>0</v>
      </c>
      <c r="AX10" s="41">
        <v>0</v>
      </c>
    </row>
    <row r="11" spans="1:50" ht="12.75" outlineLevel="1">
      <c r="A11" s="53"/>
      <c r="B11" s="54"/>
      <c r="C11" s="54" t="s">
        <v>92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41">
        <v>0</v>
      </c>
      <c r="AW11" s="41">
        <v>0</v>
      </c>
      <c r="AX11" s="41">
        <v>0</v>
      </c>
    </row>
    <row r="12" spans="1:50" ht="12.75" outlineLevel="1">
      <c r="A12" s="53"/>
      <c r="B12" s="54"/>
      <c r="C12" s="54" t="s">
        <v>93</v>
      </c>
      <c r="D12" s="36">
        <v>63</v>
      </c>
      <c r="E12" s="36">
        <v>146</v>
      </c>
      <c r="F12" s="36">
        <v>82</v>
      </c>
      <c r="G12" s="36">
        <v>126</v>
      </c>
      <c r="H12" s="36">
        <v>112</v>
      </c>
      <c r="I12" s="36">
        <v>82</v>
      </c>
      <c r="J12" s="36">
        <v>99</v>
      </c>
      <c r="K12" s="36">
        <v>77</v>
      </c>
      <c r="L12" s="36">
        <v>85</v>
      </c>
      <c r="M12" s="36">
        <v>99</v>
      </c>
      <c r="N12" s="36">
        <v>98</v>
      </c>
      <c r="O12" s="36">
        <v>100</v>
      </c>
      <c r="P12" s="36">
        <v>115</v>
      </c>
      <c r="Q12" s="36">
        <v>107</v>
      </c>
      <c r="R12" s="36">
        <v>118</v>
      </c>
      <c r="S12" s="36">
        <v>146</v>
      </c>
      <c r="T12" s="36">
        <v>157</v>
      </c>
      <c r="U12" s="36">
        <v>177</v>
      </c>
      <c r="V12" s="36">
        <v>166</v>
      </c>
      <c r="W12" s="36">
        <v>206</v>
      </c>
      <c r="X12" s="36">
        <v>224</v>
      </c>
      <c r="Y12" s="36">
        <v>236</v>
      </c>
      <c r="Z12" s="36">
        <v>257</v>
      </c>
      <c r="AA12" s="36">
        <v>327</v>
      </c>
      <c r="AB12" s="36">
        <v>357</v>
      </c>
      <c r="AC12" s="36">
        <v>360</v>
      </c>
      <c r="AD12" s="36">
        <v>533</v>
      </c>
      <c r="AE12" s="36">
        <v>457</v>
      </c>
      <c r="AF12" s="36">
        <v>405</v>
      </c>
      <c r="AG12" s="36">
        <v>413</v>
      </c>
      <c r="AH12" s="36">
        <v>456</v>
      </c>
      <c r="AI12" s="36">
        <v>397</v>
      </c>
      <c r="AJ12" s="36">
        <v>435</v>
      </c>
      <c r="AK12" s="36">
        <v>420</v>
      </c>
      <c r="AL12" s="36">
        <v>565</v>
      </c>
      <c r="AM12" s="36">
        <v>948</v>
      </c>
      <c r="AN12" s="36">
        <v>1541</v>
      </c>
      <c r="AO12" s="36">
        <v>965</v>
      </c>
      <c r="AP12" s="36">
        <v>1412</v>
      </c>
      <c r="AQ12" s="36">
        <v>1957</v>
      </c>
      <c r="AR12" s="36">
        <v>2558</v>
      </c>
      <c r="AS12" s="36">
        <v>3285</v>
      </c>
      <c r="AT12" s="36">
        <v>1147</v>
      </c>
      <c r="AU12" s="36">
        <v>1624</v>
      </c>
      <c r="AV12" s="41">
        <v>2226</v>
      </c>
      <c r="AW12" s="41">
        <v>1789</v>
      </c>
      <c r="AX12" s="41">
        <v>2403</v>
      </c>
    </row>
    <row r="13" spans="1:50" ht="12.75" outlineLevel="1">
      <c r="A13" s="53"/>
      <c r="B13" s="54"/>
      <c r="C13" s="54" t="s">
        <v>94</v>
      </c>
      <c r="D13" s="36">
        <v>2115</v>
      </c>
      <c r="E13" s="36">
        <v>3797</v>
      </c>
      <c r="F13" s="36">
        <v>4417</v>
      </c>
      <c r="G13" s="36">
        <v>6175</v>
      </c>
      <c r="H13" s="36">
        <v>4360</v>
      </c>
      <c r="I13" s="36">
        <v>8265</v>
      </c>
      <c r="J13" s="36">
        <v>5446</v>
      </c>
      <c r="K13" s="36">
        <v>6766</v>
      </c>
      <c r="L13" s="36">
        <v>6694</v>
      </c>
      <c r="M13" s="36">
        <v>6093</v>
      </c>
      <c r="N13" s="36">
        <v>4054</v>
      </c>
      <c r="O13" s="36">
        <v>7310</v>
      </c>
      <c r="P13" s="36">
        <v>7878</v>
      </c>
      <c r="Q13" s="36">
        <v>6542</v>
      </c>
      <c r="R13" s="36">
        <v>8755</v>
      </c>
      <c r="S13" s="36">
        <v>6383</v>
      </c>
      <c r="T13" s="36">
        <v>7505</v>
      </c>
      <c r="U13" s="36">
        <v>5218</v>
      </c>
      <c r="V13" s="36">
        <v>9096</v>
      </c>
      <c r="W13" s="36">
        <v>5005</v>
      </c>
      <c r="X13" s="36">
        <v>7408</v>
      </c>
      <c r="Y13" s="36">
        <v>9238</v>
      </c>
      <c r="Z13" s="36">
        <v>11127</v>
      </c>
      <c r="AA13" s="36">
        <v>5083</v>
      </c>
      <c r="AB13" s="36">
        <v>7012</v>
      </c>
      <c r="AC13" s="36">
        <v>6256</v>
      </c>
      <c r="AD13" s="36">
        <v>6589</v>
      </c>
      <c r="AE13" s="36">
        <v>9755</v>
      </c>
      <c r="AF13" s="36">
        <v>9767</v>
      </c>
      <c r="AG13" s="36">
        <v>8116</v>
      </c>
      <c r="AH13" s="36">
        <v>9232</v>
      </c>
      <c r="AI13" s="36">
        <v>12454</v>
      </c>
      <c r="AJ13" s="36">
        <v>12808</v>
      </c>
      <c r="AK13" s="36">
        <v>10146</v>
      </c>
      <c r="AL13" s="36">
        <v>11506</v>
      </c>
      <c r="AM13" s="36">
        <v>11277</v>
      </c>
      <c r="AN13" s="36">
        <v>12961</v>
      </c>
      <c r="AO13" s="36">
        <v>12689</v>
      </c>
      <c r="AP13" s="36">
        <v>13354</v>
      </c>
      <c r="AQ13" s="36">
        <v>13509</v>
      </c>
      <c r="AR13" s="36">
        <v>13266</v>
      </c>
      <c r="AS13" s="36">
        <v>15109</v>
      </c>
      <c r="AT13" s="36">
        <v>15857</v>
      </c>
      <c r="AU13" s="36">
        <v>17285</v>
      </c>
      <c r="AV13" s="41">
        <v>19391</v>
      </c>
      <c r="AW13" s="41">
        <v>20433</v>
      </c>
      <c r="AX13" s="41">
        <v>19942</v>
      </c>
    </row>
    <row r="14" spans="1:50" ht="12.75" outlineLevel="1">
      <c r="A14" s="53"/>
      <c r="B14" s="54"/>
      <c r="C14" s="54" t="s">
        <v>95</v>
      </c>
      <c r="D14" s="36">
        <v>6247</v>
      </c>
      <c r="E14" s="36">
        <v>6661</v>
      </c>
      <c r="F14" s="36">
        <v>7444</v>
      </c>
      <c r="G14" s="36">
        <v>7505</v>
      </c>
      <c r="H14" s="36">
        <v>8186</v>
      </c>
      <c r="I14" s="36">
        <v>8023</v>
      </c>
      <c r="J14" s="36">
        <v>8158</v>
      </c>
      <c r="K14" s="36">
        <v>7310</v>
      </c>
      <c r="L14" s="36">
        <v>7866</v>
      </c>
      <c r="M14" s="36">
        <v>8068</v>
      </c>
      <c r="N14" s="36">
        <v>9036</v>
      </c>
      <c r="O14" s="36">
        <v>9454</v>
      </c>
      <c r="P14" s="36">
        <v>9171</v>
      </c>
      <c r="Q14" s="36">
        <v>9219</v>
      </c>
      <c r="R14" s="36">
        <v>10587</v>
      </c>
      <c r="S14" s="36">
        <v>10960</v>
      </c>
      <c r="T14" s="36">
        <v>10678</v>
      </c>
      <c r="U14" s="36">
        <v>10843</v>
      </c>
      <c r="V14" s="36">
        <v>10499</v>
      </c>
      <c r="W14" s="36">
        <v>11206</v>
      </c>
      <c r="X14" s="36">
        <v>11260</v>
      </c>
      <c r="Y14" s="36">
        <v>10631</v>
      </c>
      <c r="Z14" s="36">
        <v>11009</v>
      </c>
      <c r="AA14" s="36">
        <v>10525</v>
      </c>
      <c r="AB14" s="36">
        <v>11619</v>
      </c>
      <c r="AC14" s="36">
        <v>14018</v>
      </c>
      <c r="AD14" s="36">
        <v>15131</v>
      </c>
      <c r="AE14" s="36">
        <v>15046</v>
      </c>
      <c r="AF14" s="36">
        <v>13464</v>
      </c>
      <c r="AG14" s="36">
        <v>16008</v>
      </c>
      <c r="AH14" s="36">
        <v>15805</v>
      </c>
      <c r="AI14" s="36">
        <v>16807</v>
      </c>
      <c r="AJ14" s="36">
        <v>16800</v>
      </c>
      <c r="AK14" s="36">
        <v>16821</v>
      </c>
      <c r="AL14" s="36">
        <v>16513</v>
      </c>
      <c r="AM14" s="36">
        <v>17114</v>
      </c>
      <c r="AN14" s="36">
        <v>17306</v>
      </c>
      <c r="AO14" s="36">
        <v>17274</v>
      </c>
      <c r="AP14" s="36">
        <v>18264</v>
      </c>
      <c r="AQ14" s="36">
        <v>19572</v>
      </c>
      <c r="AR14" s="36">
        <v>19935</v>
      </c>
      <c r="AS14" s="36">
        <v>20218</v>
      </c>
      <c r="AT14" s="36">
        <v>22476</v>
      </c>
      <c r="AU14" s="36">
        <v>24636</v>
      </c>
      <c r="AV14" s="41">
        <v>27799</v>
      </c>
      <c r="AW14" s="41">
        <v>30655</v>
      </c>
      <c r="AX14" s="41">
        <v>29019</v>
      </c>
    </row>
    <row r="15" spans="1:50" ht="12.75" outlineLevel="1">
      <c r="A15" s="53"/>
      <c r="B15" s="54"/>
      <c r="C15" s="54" t="s">
        <v>96</v>
      </c>
      <c r="D15" s="36">
        <v>950</v>
      </c>
      <c r="E15" s="36">
        <v>928</v>
      </c>
      <c r="F15" s="36">
        <v>911</v>
      </c>
      <c r="G15" s="36">
        <v>486</v>
      </c>
      <c r="H15" s="36">
        <v>191</v>
      </c>
      <c r="I15" s="36">
        <v>187</v>
      </c>
      <c r="J15" s="36">
        <v>173</v>
      </c>
      <c r="K15" s="36">
        <v>172</v>
      </c>
      <c r="L15" s="36">
        <v>181</v>
      </c>
      <c r="M15" s="36">
        <v>205</v>
      </c>
      <c r="N15" s="36">
        <v>205</v>
      </c>
      <c r="O15" s="36">
        <v>228</v>
      </c>
      <c r="P15" s="36">
        <v>233</v>
      </c>
      <c r="Q15" s="36">
        <v>187</v>
      </c>
      <c r="R15" s="36">
        <v>176</v>
      </c>
      <c r="S15" s="36">
        <v>199</v>
      </c>
      <c r="T15" s="36">
        <v>181</v>
      </c>
      <c r="U15" s="36">
        <v>161</v>
      </c>
      <c r="V15" s="36">
        <v>168</v>
      </c>
      <c r="W15" s="36">
        <v>160</v>
      </c>
      <c r="X15" s="36">
        <v>147</v>
      </c>
      <c r="Y15" s="36">
        <v>124</v>
      </c>
      <c r="Z15" s="36">
        <v>114</v>
      </c>
      <c r="AA15" s="36">
        <v>111</v>
      </c>
      <c r="AB15" s="36">
        <v>117</v>
      </c>
      <c r="AC15" s="36">
        <v>107</v>
      </c>
      <c r="AD15" s="36">
        <v>81</v>
      </c>
      <c r="AE15" s="36">
        <v>71</v>
      </c>
      <c r="AF15" s="36">
        <v>80</v>
      </c>
      <c r="AG15" s="36">
        <v>70</v>
      </c>
      <c r="AH15" s="36">
        <v>65</v>
      </c>
      <c r="AI15" s="36">
        <v>56</v>
      </c>
      <c r="AJ15" s="36">
        <v>49</v>
      </c>
      <c r="AK15" s="36">
        <v>47</v>
      </c>
      <c r="AL15" s="36">
        <v>57</v>
      </c>
      <c r="AM15" s="36">
        <v>40</v>
      </c>
      <c r="AN15" s="36">
        <v>58</v>
      </c>
      <c r="AO15" s="36">
        <v>35</v>
      </c>
      <c r="AP15" s="36">
        <v>52</v>
      </c>
      <c r="AQ15" s="36">
        <v>41</v>
      </c>
      <c r="AR15" s="36">
        <v>49</v>
      </c>
      <c r="AS15" s="36">
        <v>29</v>
      </c>
      <c r="AT15" s="36">
        <v>39</v>
      </c>
      <c r="AU15" s="36">
        <v>31</v>
      </c>
      <c r="AV15" s="41">
        <v>214</v>
      </c>
      <c r="AW15" s="41">
        <v>295</v>
      </c>
      <c r="AX15" s="41">
        <v>136</v>
      </c>
    </row>
    <row r="16" spans="1:50" ht="12.75" outlineLevel="1">
      <c r="A16" s="53"/>
      <c r="B16" s="54"/>
      <c r="C16" s="54" t="s">
        <v>97</v>
      </c>
      <c r="D16" s="36">
        <v>2970</v>
      </c>
      <c r="E16" s="36">
        <v>2567</v>
      </c>
      <c r="F16" s="36">
        <v>2621</v>
      </c>
      <c r="G16" s="36">
        <v>2973</v>
      </c>
      <c r="H16" s="36">
        <v>3147</v>
      </c>
      <c r="I16" s="36">
        <v>3365</v>
      </c>
      <c r="J16" s="36">
        <v>3199</v>
      </c>
      <c r="K16" s="36">
        <v>3414</v>
      </c>
      <c r="L16" s="36">
        <v>3088</v>
      </c>
      <c r="M16" s="36">
        <v>3064</v>
      </c>
      <c r="N16" s="36">
        <v>3508</v>
      </c>
      <c r="O16" s="36">
        <v>3573</v>
      </c>
      <c r="P16" s="36">
        <v>3396</v>
      </c>
      <c r="Q16" s="36">
        <v>3734</v>
      </c>
      <c r="R16" s="36">
        <v>3429</v>
      </c>
      <c r="S16" s="36">
        <v>3177</v>
      </c>
      <c r="T16" s="36">
        <v>3316</v>
      </c>
      <c r="U16" s="36">
        <v>4016</v>
      </c>
      <c r="V16" s="36">
        <v>4408</v>
      </c>
      <c r="W16" s="36">
        <v>4175</v>
      </c>
      <c r="X16" s="36">
        <v>4366</v>
      </c>
      <c r="Y16" s="36">
        <v>4055</v>
      </c>
      <c r="Z16" s="36">
        <v>4456</v>
      </c>
      <c r="AA16" s="36">
        <v>4961</v>
      </c>
      <c r="AB16" s="36">
        <v>4368</v>
      </c>
      <c r="AC16" s="36">
        <v>4890</v>
      </c>
      <c r="AD16" s="36">
        <v>4680</v>
      </c>
      <c r="AE16" s="36">
        <v>4483</v>
      </c>
      <c r="AF16" s="36">
        <v>4377</v>
      </c>
      <c r="AG16" s="36">
        <v>4741</v>
      </c>
      <c r="AH16" s="36">
        <v>4778</v>
      </c>
      <c r="AI16" s="36">
        <v>4621</v>
      </c>
      <c r="AJ16" s="36">
        <v>4485</v>
      </c>
      <c r="AK16" s="36">
        <v>4590</v>
      </c>
      <c r="AL16" s="36">
        <v>4727</v>
      </c>
      <c r="AM16" s="36">
        <v>4823</v>
      </c>
      <c r="AN16" s="36">
        <v>5152</v>
      </c>
      <c r="AO16" s="36">
        <v>4906</v>
      </c>
      <c r="AP16" s="36">
        <v>5132</v>
      </c>
      <c r="AQ16" s="36">
        <v>4878</v>
      </c>
      <c r="AR16" s="36">
        <v>5140</v>
      </c>
      <c r="AS16" s="36">
        <v>5116</v>
      </c>
      <c r="AT16" s="36">
        <v>5355</v>
      </c>
      <c r="AU16" s="36">
        <v>5689</v>
      </c>
      <c r="AV16" s="41">
        <v>5617</v>
      </c>
      <c r="AW16" s="41">
        <v>5899</v>
      </c>
      <c r="AX16" s="41">
        <v>5594</v>
      </c>
    </row>
    <row r="17" spans="1:50" ht="12.75">
      <c r="A17" s="53"/>
      <c r="B17" s="54" t="s">
        <v>98</v>
      </c>
      <c r="C17" s="54"/>
      <c r="D17" s="36">
        <f aca="true" t="shared" si="2" ref="D17:AX17">SUM(D18:D19)</f>
        <v>0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>
        <f t="shared" si="2"/>
        <v>0</v>
      </c>
      <c r="P17" s="36">
        <f t="shared" si="2"/>
        <v>0</v>
      </c>
      <c r="Q17" s="36">
        <f t="shared" si="2"/>
        <v>0</v>
      </c>
      <c r="R17" s="36">
        <f t="shared" si="2"/>
        <v>0</v>
      </c>
      <c r="S17" s="36">
        <f t="shared" si="2"/>
        <v>0</v>
      </c>
      <c r="T17" s="36">
        <f t="shared" si="2"/>
        <v>0</v>
      </c>
      <c r="U17" s="36">
        <f t="shared" si="2"/>
        <v>0</v>
      </c>
      <c r="V17" s="36">
        <f t="shared" si="2"/>
        <v>0</v>
      </c>
      <c r="W17" s="36">
        <f t="shared" si="2"/>
        <v>0</v>
      </c>
      <c r="X17" s="36">
        <f t="shared" si="2"/>
        <v>0</v>
      </c>
      <c r="Y17" s="36">
        <f t="shared" si="2"/>
        <v>0</v>
      </c>
      <c r="Z17" s="36">
        <f t="shared" si="2"/>
        <v>0</v>
      </c>
      <c r="AA17" s="36">
        <f t="shared" si="2"/>
        <v>0</v>
      </c>
      <c r="AB17" s="36">
        <f t="shared" si="2"/>
        <v>0</v>
      </c>
      <c r="AC17" s="36">
        <f t="shared" si="2"/>
        <v>0</v>
      </c>
      <c r="AD17" s="36">
        <f t="shared" si="2"/>
        <v>0</v>
      </c>
      <c r="AE17" s="36">
        <f t="shared" si="2"/>
        <v>0</v>
      </c>
      <c r="AF17" s="36">
        <f t="shared" si="2"/>
        <v>0</v>
      </c>
      <c r="AG17" s="36">
        <f t="shared" si="2"/>
        <v>0</v>
      </c>
      <c r="AH17" s="36">
        <f t="shared" si="2"/>
        <v>0</v>
      </c>
      <c r="AI17" s="36">
        <f t="shared" si="2"/>
        <v>0</v>
      </c>
      <c r="AJ17" s="36">
        <f t="shared" si="2"/>
        <v>0</v>
      </c>
      <c r="AK17" s="36">
        <f t="shared" si="2"/>
        <v>0</v>
      </c>
      <c r="AL17" s="36">
        <f t="shared" si="2"/>
        <v>0</v>
      </c>
      <c r="AM17" s="36">
        <f t="shared" si="2"/>
        <v>0</v>
      </c>
      <c r="AN17" s="36">
        <f t="shared" si="2"/>
        <v>0</v>
      </c>
      <c r="AO17" s="36">
        <f t="shared" si="2"/>
        <v>0</v>
      </c>
      <c r="AP17" s="36">
        <f t="shared" si="2"/>
        <v>0</v>
      </c>
      <c r="AQ17" s="36">
        <f t="shared" si="2"/>
        <v>0</v>
      </c>
      <c r="AR17" s="36">
        <f t="shared" si="2"/>
        <v>0</v>
      </c>
      <c r="AS17" s="36">
        <f t="shared" si="2"/>
        <v>0</v>
      </c>
      <c r="AT17" s="36">
        <f t="shared" si="2"/>
        <v>0</v>
      </c>
      <c r="AU17" s="36">
        <f t="shared" si="2"/>
        <v>0</v>
      </c>
      <c r="AV17" s="36">
        <f t="shared" si="2"/>
        <v>0</v>
      </c>
      <c r="AW17" s="36">
        <f t="shared" si="2"/>
        <v>0</v>
      </c>
      <c r="AX17" s="36">
        <f t="shared" si="2"/>
        <v>0</v>
      </c>
    </row>
    <row r="18" spans="1:50" ht="12.75" outlineLevel="1">
      <c r="A18" s="53"/>
      <c r="B18" s="54"/>
      <c r="C18" s="54" t="s">
        <v>99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41"/>
      <c r="AW18" s="41"/>
      <c r="AX18" s="41"/>
    </row>
    <row r="19" spans="1:50" ht="12.75" outlineLevel="1">
      <c r="A19" s="53"/>
      <c r="B19" s="54"/>
      <c r="C19" s="54" t="s">
        <v>100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41"/>
      <c r="AW19" s="41"/>
      <c r="AX19" s="41"/>
    </row>
    <row r="20" spans="1:50" ht="12.75">
      <c r="A20" s="53"/>
      <c r="B20" s="54" t="s">
        <v>101</v>
      </c>
      <c r="C20" s="54"/>
      <c r="D20" s="36">
        <f aca="true" t="shared" si="3" ref="D20:AX20">SUM(D21:D22)</f>
        <v>11940</v>
      </c>
      <c r="E20" s="36">
        <f t="shared" si="3"/>
        <v>10344</v>
      </c>
      <c r="F20" s="36">
        <f t="shared" si="3"/>
        <v>13269</v>
      </c>
      <c r="G20" s="36">
        <f t="shared" si="3"/>
        <v>12868</v>
      </c>
      <c r="H20" s="36">
        <f t="shared" si="3"/>
        <v>11684</v>
      </c>
      <c r="I20" s="36">
        <f t="shared" si="3"/>
        <v>29085</v>
      </c>
      <c r="J20" s="36">
        <f t="shared" si="3"/>
        <v>31428</v>
      </c>
      <c r="K20" s="36">
        <f t="shared" si="3"/>
        <v>31024</v>
      </c>
      <c r="L20" s="36">
        <f t="shared" si="3"/>
        <v>46869</v>
      </c>
      <c r="M20" s="36">
        <f t="shared" si="3"/>
        <v>37443</v>
      </c>
      <c r="N20" s="36">
        <f t="shared" si="3"/>
        <v>41434</v>
      </c>
      <c r="O20" s="36">
        <f t="shared" si="3"/>
        <v>43232</v>
      </c>
      <c r="P20" s="36">
        <f t="shared" si="3"/>
        <v>34252</v>
      </c>
      <c r="Q20" s="36">
        <f t="shared" si="3"/>
        <v>34733</v>
      </c>
      <c r="R20" s="36">
        <f t="shared" si="3"/>
        <v>38540</v>
      </c>
      <c r="S20" s="36">
        <f t="shared" si="3"/>
        <v>38090</v>
      </c>
      <c r="T20" s="36">
        <f t="shared" si="3"/>
        <v>42543</v>
      </c>
      <c r="U20" s="36">
        <f t="shared" si="3"/>
        <v>49209</v>
      </c>
      <c r="V20" s="36">
        <f t="shared" si="3"/>
        <v>37886</v>
      </c>
      <c r="W20" s="36">
        <f t="shared" si="3"/>
        <v>38350</v>
      </c>
      <c r="X20" s="36">
        <f t="shared" si="3"/>
        <v>47755</v>
      </c>
      <c r="Y20" s="36">
        <f t="shared" si="3"/>
        <v>47997</v>
      </c>
      <c r="Z20" s="36">
        <f t="shared" si="3"/>
        <v>40031</v>
      </c>
      <c r="AA20" s="36">
        <f t="shared" si="3"/>
        <v>37952</v>
      </c>
      <c r="AB20" s="36">
        <f t="shared" si="3"/>
        <v>31799</v>
      </c>
      <c r="AC20" s="36">
        <f t="shared" si="3"/>
        <v>24427</v>
      </c>
      <c r="AD20" s="36">
        <f t="shared" si="3"/>
        <v>19521</v>
      </c>
      <c r="AE20" s="36">
        <f t="shared" si="3"/>
        <v>20683</v>
      </c>
      <c r="AF20" s="36">
        <f t="shared" si="3"/>
        <v>18913</v>
      </c>
      <c r="AG20" s="36">
        <f t="shared" si="3"/>
        <v>16770</v>
      </c>
      <c r="AH20" s="36">
        <f t="shared" si="3"/>
        <v>13479</v>
      </c>
      <c r="AI20" s="36">
        <f t="shared" si="3"/>
        <v>14229</v>
      </c>
      <c r="AJ20" s="36">
        <f t="shared" si="3"/>
        <v>9019</v>
      </c>
      <c r="AK20" s="36">
        <f t="shared" si="3"/>
        <v>7614</v>
      </c>
      <c r="AL20" s="36">
        <f t="shared" si="3"/>
        <v>7883</v>
      </c>
      <c r="AM20" s="36">
        <f t="shared" si="3"/>
        <v>9690</v>
      </c>
      <c r="AN20" s="36">
        <f t="shared" si="3"/>
        <v>10749</v>
      </c>
      <c r="AO20" s="36">
        <f t="shared" si="3"/>
        <v>12387</v>
      </c>
      <c r="AP20" s="36">
        <f t="shared" si="3"/>
        <v>15747</v>
      </c>
      <c r="AQ20" s="36">
        <f t="shared" si="3"/>
        <v>16005</v>
      </c>
      <c r="AR20" s="36">
        <f t="shared" si="3"/>
        <v>16406</v>
      </c>
      <c r="AS20" s="36">
        <f t="shared" si="3"/>
        <v>18930</v>
      </c>
      <c r="AT20" s="36">
        <f t="shared" si="3"/>
        <v>19355</v>
      </c>
      <c r="AU20" s="36">
        <f t="shared" si="3"/>
        <v>20123</v>
      </c>
      <c r="AV20" s="36">
        <f t="shared" si="3"/>
        <v>23504</v>
      </c>
      <c r="AW20" s="36">
        <f t="shared" si="3"/>
        <v>26672</v>
      </c>
      <c r="AX20" s="36">
        <f t="shared" si="3"/>
        <v>26366</v>
      </c>
    </row>
    <row r="21" spans="1:50" ht="12.75" outlineLevel="1">
      <c r="A21" s="53"/>
      <c r="B21" s="54"/>
      <c r="C21" s="54" t="s">
        <v>102</v>
      </c>
      <c r="D21" s="42">
        <v>11940</v>
      </c>
      <c r="E21" s="42">
        <v>10344</v>
      </c>
      <c r="F21" s="42">
        <v>13269</v>
      </c>
      <c r="G21" s="42">
        <v>12868</v>
      </c>
      <c r="H21" s="42">
        <v>11684</v>
      </c>
      <c r="I21" s="42">
        <v>29085</v>
      </c>
      <c r="J21" s="42">
        <v>31428</v>
      </c>
      <c r="K21" s="42">
        <v>31024</v>
      </c>
      <c r="L21" s="42">
        <v>46869</v>
      </c>
      <c r="M21" s="42">
        <v>37443</v>
      </c>
      <c r="N21" s="42">
        <v>41434</v>
      </c>
      <c r="O21" s="42">
        <v>43232</v>
      </c>
      <c r="P21" s="42">
        <v>34252</v>
      </c>
      <c r="Q21" s="42">
        <v>34733</v>
      </c>
      <c r="R21" s="42">
        <v>38540</v>
      </c>
      <c r="S21" s="42">
        <v>38090</v>
      </c>
      <c r="T21" s="42">
        <v>42543</v>
      </c>
      <c r="U21" s="42">
        <v>49209</v>
      </c>
      <c r="V21" s="42">
        <v>37886</v>
      </c>
      <c r="W21" s="42">
        <v>38350</v>
      </c>
      <c r="X21" s="42">
        <v>47755</v>
      </c>
      <c r="Y21" s="42">
        <v>47997</v>
      </c>
      <c r="Z21" s="42">
        <v>40031</v>
      </c>
      <c r="AA21" s="42">
        <v>37952</v>
      </c>
      <c r="AB21" s="42">
        <v>31799</v>
      </c>
      <c r="AC21" s="42">
        <v>24427</v>
      </c>
      <c r="AD21" s="42">
        <v>19521</v>
      </c>
      <c r="AE21" s="42">
        <v>20683</v>
      </c>
      <c r="AF21" s="42">
        <v>18913</v>
      </c>
      <c r="AG21" s="42">
        <v>16770</v>
      </c>
      <c r="AH21" s="42">
        <v>13479</v>
      </c>
      <c r="AI21" s="42">
        <v>14229</v>
      </c>
      <c r="AJ21" s="42">
        <v>9019</v>
      </c>
      <c r="AK21" s="42">
        <v>7614</v>
      </c>
      <c r="AL21" s="42">
        <v>7883</v>
      </c>
      <c r="AM21" s="42">
        <v>9690</v>
      </c>
      <c r="AN21" s="42">
        <v>10749</v>
      </c>
      <c r="AO21" s="42">
        <v>12387</v>
      </c>
      <c r="AP21" s="42">
        <v>15747</v>
      </c>
      <c r="AQ21" s="42">
        <v>16005</v>
      </c>
      <c r="AR21" s="42">
        <v>16406</v>
      </c>
      <c r="AS21" s="42">
        <v>18930</v>
      </c>
      <c r="AT21" s="42">
        <v>19355</v>
      </c>
      <c r="AU21" s="42">
        <v>20123</v>
      </c>
      <c r="AV21" s="41">
        <v>23504</v>
      </c>
      <c r="AW21" s="41">
        <v>26672</v>
      </c>
      <c r="AX21" s="41">
        <v>26366</v>
      </c>
    </row>
    <row r="22" spans="1:50" ht="12.75" outlineLevel="1">
      <c r="A22" s="53"/>
      <c r="B22" s="54"/>
      <c r="C22" s="55" t="s">
        <v>103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1"/>
      <c r="AW22" s="41"/>
      <c r="AX22" s="41"/>
    </row>
    <row r="23" spans="1:50" ht="12.75">
      <c r="A23" s="53"/>
      <c r="B23" s="54" t="s">
        <v>104</v>
      </c>
      <c r="C23" s="54"/>
      <c r="D23" s="36">
        <f aca="true" t="shared" si="4" ref="D23:AX23">SUM(D24:D25)</f>
        <v>48182.64600000001</v>
      </c>
      <c r="E23" s="36">
        <f t="shared" si="4"/>
        <v>60575.90499999999</v>
      </c>
      <c r="F23" s="36">
        <f t="shared" si="4"/>
        <v>53237.449</v>
      </c>
      <c r="G23" s="36">
        <f t="shared" si="4"/>
        <v>51739.911</v>
      </c>
      <c r="H23" s="36">
        <f t="shared" si="4"/>
        <v>57478.542</v>
      </c>
      <c r="I23" s="36">
        <f t="shared" si="4"/>
        <v>54595.465</v>
      </c>
      <c r="J23" s="36">
        <f t="shared" si="4"/>
        <v>41629.288</v>
      </c>
      <c r="K23" s="36">
        <f t="shared" si="4"/>
        <v>32243.331</v>
      </c>
      <c r="L23" s="36">
        <f t="shared" si="4"/>
        <v>42050.666</v>
      </c>
      <c r="M23" s="36">
        <f t="shared" si="4"/>
        <v>49876.72600000001</v>
      </c>
      <c r="N23" s="36">
        <f t="shared" si="4"/>
        <v>56908.7</v>
      </c>
      <c r="O23" s="36">
        <f t="shared" si="4"/>
        <v>68991.046</v>
      </c>
      <c r="P23" s="36">
        <f t="shared" si="4"/>
        <v>70122.151</v>
      </c>
      <c r="Q23" s="36">
        <f t="shared" si="4"/>
        <v>47641.952</v>
      </c>
      <c r="R23" s="36">
        <f t="shared" si="4"/>
        <v>56046.902</v>
      </c>
      <c r="S23" s="36">
        <f t="shared" si="4"/>
        <v>66846.886</v>
      </c>
      <c r="T23" s="36">
        <f t="shared" si="4"/>
        <v>68030.291</v>
      </c>
      <c r="U23" s="36">
        <f t="shared" si="4"/>
        <v>69586.352</v>
      </c>
      <c r="V23" s="36">
        <f t="shared" si="4"/>
        <v>82535.39000000001</v>
      </c>
      <c r="W23" s="36">
        <f t="shared" si="4"/>
        <v>82674.082</v>
      </c>
      <c r="X23" s="36">
        <f t="shared" si="4"/>
        <v>83916.32999999999</v>
      </c>
      <c r="Y23" s="36">
        <f t="shared" si="4"/>
        <v>73139.674</v>
      </c>
      <c r="Z23" s="36">
        <f t="shared" si="4"/>
        <v>71686.79000000001</v>
      </c>
      <c r="AA23" s="36">
        <f t="shared" si="4"/>
        <v>72575.504</v>
      </c>
      <c r="AB23" s="36">
        <f t="shared" si="4"/>
        <v>68383.929</v>
      </c>
      <c r="AC23" s="36">
        <f t="shared" si="4"/>
        <v>87878.883</v>
      </c>
      <c r="AD23" s="36">
        <f t="shared" si="4"/>
        <v>91930.844</v>
      </c>
      <c r="AE23" s="36">
        <f t="shared" si="4"/>
        <v>97421.634</v>
      </c>
      <c r="AF23" s="36">
        <f t="shared" si="4"/>
        <v>87166.345</v>
      </c>
      <c r="AG23" s="36">
        <f t="shared" si="4"/>
        <v>83225.221</v>
      </c>
      <c r="AH23" s="36">
        <f t="shared" si="4"/>
        <v>77790.515</v>
      </c>
      <c r="AI23" s="36">
        <f t="shared" si="4"/>
        <v>72654.751</v>
      </c>
      <c r="AJ23" s="36">
        <f t="shared" si="4"/>
        <v>60654.42</v>
      </c>
      <c r="AK23" s="36">
        <f t="shared" si="4"/>
        <v>69095.506</v>
      </c>
      <c r="AL23" s="36">
        <f t="shared" si="4"/>
        <v>70827.459</v>
      </c>
      <c r="AM23" s="36">
        <f t="shared" si="4"/>
        <v>78081.16700000002</v>
      </c>
      <c r="AN23" s="36">
        <f t="shared" si="4"/>
        <v>78547.01699999999</v>
      </c>
      <c r="AO23" s="36">
        <f t="shared" si="4"/>
        <v>85141.394</v>
      </c>
      <c r="AP23" s="36">
        <f t="shared" si="4"/>
        <v>93220.16</v>
      </c>
      <c r="AQ23" s="36">
        <f t="shared" si="4"/>
        <v>82249.854</v>
      </c>
      <c r="AR23" s="36">
        <f t="shared" si="4"/>
        <v>76147.196</v>
      </c>
      <c r="AS23" s="36">
        <f t="shared" si="4"/>
        <v>91964.212</v>
      </c>
      <c r="AT23" s="36">
        <f t="shared" si="4"/>
        <v>105162.694</v>
      </c>
      <c r="AU23" s="36">
        <f t="shared" si="4"/>
        <v>135771.196</v>
      </c>
      <c r="AV23" s="36">
        <f t="shared" si="4"/>
        <v>130323.081</v>
      </c>
      <c r="AW23" s="36">
        <f t="shared" si="4"/>
        <v>142311.314</v>
      </c>
      <c r="AX23" s="36">
        <f t="shared" si="4"/>
        <v>96093.33799999999</v>
      </c>
    </row>
    <row r="24" spans="1:50" ht="12.75" outlineLevel="1">
      <c r="A24" s="53"/>
      <c r="B24" s="54"/>
      <c r="C24" s="54" t="s">
        <v>105</v>
      </c>
      <c r="D24" s="36">
        <v>31456.951</v>
      </c>
      <c r="E24" s="36">
        <v>43081.64199999999</v>
      </c>
      <c r="F24" s="36">
        <v>37624.508</v>
      </c>
      <c r="G24" s="36">
        <v>37948.561</v>
      </c>
      <c r="H24" s="36">
        <v>38984.504</v>
      </c>
      <c r="I24" s="36">
        <v>37514.945</v>
      </c>
      <c r="J24" s="36">
        <v>26056.354</v>
      </c>
      <c r="K24" s="36">
        <v>22722.661999999997</v>
      </c>
      <c r="L24" s="36">
        <v>30591.196999999996</v>
      </c>
      <c r="M24" s="36">
        <v>38691.93600000001</v>
      </c>
      <c r="N24" s="36">
        <v>43665.115</v>
      </c>
      <c r="O24" s="36">
        <v>49717.685000000005</v>
      </c>
      <c r="P24" s="36">
        <v>51898.402</v>
      </c>
      <c r="Q24" s="36">
        <v>32452.996</v>
      </c>
      <c r="R24" s="36">
        <v>38497.648</v>
      </c>
      <c r="S24" s="36">
        <v>44557.339</v>
      </c>
      <c r="T24" s="36">
        <v>44004.844</v>
      </c>
      <c r="U24" s="36">
        <v>44118.295000000006</v>
      </c>
      <c r="V24" s="36">
        <v>56096.09700000001</v>
      </c>
      <c r="W24" s="36">
        <v>53824.104999999996</v>
      </c>
      <c r="X24" s="36">
        <v>51356.679</v>
      </c>
      <c r="Y24" s="36">
        <v>42751.598</v>
      </c>
      <c r="Z24" s="36">
        <v>40314.484000000004</v>
      </c>
      <c r="AA24" s="36">
        <v>40360.104999999996</v>
      </c>
      <c r="AB24" s="36">
        <v>34724.778</v>
      </c>
      <c r="AC24" s="36">
        <v>51094.524000000005</v>
      </c>
      <c r="AD24" s="36">
        <v>48196.846</v>
      </c>
      <c r="AE24" s="36">
        <v>40215.251000000004</v>
      </c>
      <c r="AF24" s="36">
        <v>38780.177</v>
      </c>
      <c r="AG24" s="36">
        <v>38597.612</v>
      </c>
      <c r="AH24" s="36">
        <v>45775.658</v>
      </c>
      <c r="AI24" s="36">
        <v>49286.829000000005</v>
      </c>
      <c r="AJ24" s="36">
        <v>38731.466</v>
      </c>
      <c r="AK24" s="36">
        <v>46297.207</v>
      </c>
      <c r="AL24" s="36">
        <v>46400.704999999994</v>
      </c>
      <c r="AM24" s="36">
        <v>46121.68400000001</v>
      </c>
      <c r="AN24" s="36">
        <v>44994.85</v>
      </c>
      <c r="AO24" s="36">
        <v>51053.839</v>
      </c>
      <c r="AP24" s="36">
        <v>55070.39400000001</v>
      </c>
      <c r="AQ24" s="36">
        <v>45727.049</v>
      </c>
      <c r="AR24" s="36">
        <v>44665.796</v>
      </c>
      <c r="AS24" s="36">
        <v>51564.651</v>
      </c>
      <c r="AT24" s="36">
        <v>58891.146</v>
      </c>
      <c r="AU24" s="36">
        <v>68136.918</v>
      </c>
      <c r="AV24" s="41">
        <v>62286.068</v>
      </c>
      <c r="AW24" s="41">
        <v>69787.41400000002</v>
      </c>
      <c r="AX24" s="41">
        <v>45685.31</v>
      </c>
    </row>
    <row r="25" spans="1:50" ht="12.75" outlineLevel="1">
      <c r="A25" s="53"/>
      <c r="B25" s="54"/>
      <c r="C25" s="54" t="s">
        <v>106</v>
      </c>
      <c r="D25" s="36">
        <v>16725.695000000003</v>
      </c>
      <c r="E25" s="36">
        <v>17494.263</v>
      </c>
      <c r="F25" s="36">
        <v>15612.940999999999</v>
      </c>
      <c r="G25" s="36">
        <v>13791.35</v>
      </c>
      <c r="H25" s="36">
        <v>18494.038</v>
      </c>
      <c r="I25" s="36">
        <v>17080.52</v>
      </c>
      <c r="J25" s="36">
        <v>15572.934</v>
      </c>
      <c r="K25" s="36">
        <v>9520.669</v>
      </c>
      <c r="L25" s="36">
        <v>11459.469000000001</v>
      </c>
      <c r="M25" s="36">
        <v>11184.79</v>
      </c>
      <c r="N25" s="36">
        <v>13243.585000000001</v>
      </c>
      <c r="O25" s="36">
        <v>19273.361</v>
      </c>
      <c r="P25" s="36">
        <v>18223.748999999996</v>
      </c>
      <c r="Q25" s="36">
        <v>15188.956</v>
      </c>
      <c r="R25" s="36">
        <v>17549.254</v>
      </c>
      <c r="S25" s="36">
        <v>22289.547</v>
      </c>
      <c r="T25" s="36">
        <v>24025.447</v>
      </c>
      <c r="U25" s="36">
        <v>25468.056999999997</v>
      </c>
      <c r="V25" s="36">
        <v>26439.293</v>
      </c>
      <c r="W25" s="36">
        <v>28849.977000000003</v>
      </c>
      <c r="X25" s="36">
        <v>32559.650999999994</v>
      </c>
      <c r="Y25" s="36">
        <v>30388.075999999997</v>
      </c>
      <c r="Z25" s="36">
        <v>31372.305999999997</v>
      </c>
      <c r="AA25" s="36">
        <v>32215.399000000005</v>
      </c>
      <c r="AB25" s="36">
        <v>33659.151</v>
      </c>
      <c r="AC25" s="36">
        <v>36784.359000000004</v>
      </c>
      <c r="AD25" s="36">
        <v>43733.998</v>
      </c>
      <c r="AE25" s="36">
        <v>57206.383</v>
      </c>
      <c r="AF25" s="36">
        <v>48386.168000000005</v>
      </c>
      <c r="AG25" s="36">
        <v>44627.609000000004</v>
      </c>
      <c r="AH25" s="36">
        <v>32014.857</v>
      </c>
      <c r="AI25" s="36">
        <v>23367.922</v>
      </c>
      <c r="AJ25" s="36">
        <v>21922.954</v>
      </c>
      <c r="AK25" s="36">
        <v>22798.298999999995</v>
      </c>
      <c r="AL25" s="36">
        <v>24426.754</v>
      </c>
      <c r="AM25" s="36">
        <v>31959.483</v>
      </c>
      <c r="AN25" s="36">
        <v>33552.166999999994</v>
      </c>
      <c r="AO25" s="36">
        <v>34087.55499999999</v>
      </c>
      <c r="AP25" s="36">
        <v>38149.766</v>
      </c>
      <c r="AQ25" s="36">
        <v>36522.80500000001</v>
      </c>
      <c r="AR25" s="36">
        <v>31481.4</v>
      </c>
      <c r="AS25" s="36">
        <v>40399.561</v>
      </c>
      <c r="AT25" s="36">
        <v>46271.548</v>
      </c>
      <c r="AU25" s="36">
        <v>67634.27799999999</v>
      </c>
      <c r="AV25" s="41">
        <v>68037.013</v>
      </c>
      <c r="AW25" s="41">
        <v>72523.9</v>
      </c>
      <c r="AX25" s="41">
        <v>50408.02799999999</v>
      </c>
    </row>
    <row r="26" spans="1:50" ht="12.75">
      <c r="A26" s="53"/>
      <c r="B26" s="54" t="s">
        <v>107</v>
      </c>
      <c r="C26" s="54"/>
      <c r="D26" s="36">
        <v>433.58799999999997</v>
      </c>
      <c r="E26" s="36">
        <v>628.5639999999999</v>
      </c>
      <c r="F26" s="36">
        <v>223.99200000000002</v>
      </c>
      <c r="G26" s="36">
        <v>51.767</v>
      </c>
      <c r="H26" s="36">
        <v>24.022000000000002</v>
      </c>
      <c r="I26" s="36">
        <v>210.051</v>
      </c>
      <c r="J26" s="36">
        <v>28.105999999999998</v>
      </c>
      <c r="K26" s="36">
        <v>337.366</v>
      </c>
      <c r="L26" s="36">
        <v>66.95399999999998</v>
      </c>
      <c r="M26" s="36">
        <v>218.928</v>
      </c>
      <c r="N26" s="36">
        <v>1276.965</v>
      </c>
      <c r="O26" s="36">
        <v>1699.337</v>
      </c>
      <c r="P26" s="36">
        <v>4380.918000000001</v>
      </c>
      <c r="Q26" s="36">
        <v>2783.2439999999997</v>
      </c>
      <c r="R26" s="36">
        <v>217</v>
      </c>
      <c r="S26" s="36">
        <v>89</v>
      </c>
      <c r="T26" s="36">
        <v>675</v>
      </c>
      <c r="U26" s="36">
        <v>335</v>
      </c>
      <c r="V26" s="36">
        <v>202</v>
      </c>
      <c r="W26" s="36">
        <v>247</v>
      </c>
      <c r="X26" s="36">
        <v>1338</v>
      </c>
      <c r="Y26" s="36">
        <v>1319</v>
      </c>
      <c r="Z26" s="36">
        <v>3239</v>
      </c>
      <c r="AA26" s="36">
        <v>4403</v>
      </c>
      <c r="AB26" s="36">
        <v>826</v>
      </c>
      <c r="AC26" s="36">
        <v>1526</v>
      </c>
      <c r="AD26" s="36">
        <v>4237</v>
      </c>
      <c r="AE26" s="36">
        <v>8775</v>
      </c>
      <c r="AF26" s="36">
        <v>12647</v>
      </c>
      <c r="AG26" s="36">
        <v>10606</v>
      </c>
      <c r="AH26" s="36">
        <v>10267</v>
      </c>
      <c r="AI26" s="36">
        <v>19644</v>
      </c>
      <c r="AJ26" s="36">
        <v>21707</v>
      </c>
      <c r="AK26" s="36">
        <v>27567</v>
      </c>
      <c r="AL26" s="36">
        <v>27415</v>
      </c>
      <c r="AM26" s="36">
        <v>54884</v>
      </c>
      <c r="AN26" s="36">
        <v>245410</v>
      </c>
      <c r="AO26" s="36">
        <v>138545</v>
      </c>
      <c r="AP26" s="36">
        <v>161740</v>
      </c>
      <c r="AQ26" s="36">
        <v>169938</v>
      </c>
      <c r="AR26" s="36">
        <v>175533</v>
      </c>
      <c r="AS26" s="36">
        <v>234425</v>
      </c>
      <c r="AT26" s="36">
        <v>217799</v>
      </c>
      <c r="AU26" s="36">
        <v>200943</v>
      </c>
      <c r="AV26" s="41">
        <v>140909</v>
      </c>
      <c r="AW26" s="41">
        <v>122608</v>
      </c>
      <c r="AX26" s="41">
        <v>131758.5</v>
      </c>
    </row>
    <row r="27" spans="1:50" ht="12.75">
      <c r="A27" s="53"/>
      <c r="B27" s="54" t="s">
        <v>108</v>
      </c>
      <c r="C27" s="54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41">
        <v>0</v>
      </c>
      <c r="AW27" s="41">
        <v>0</v>
      </c>
      <c r="AX27" s="41">
        <v>0</v>
      </c>
    </row>
    <row r="28" spans="1:50" ht="12.75">
      <c r="A28" s="53"/>
      <c r="B28" s="54" t="s">
        <v>109</v>
      </c>
      <c r="C28" s="54"/>
      <c r="D28" s="36">
        <f aca="true" t="shared" si="5" ref="D28:AX28">SUM(D29:D32)</f>
        <v>500</v>
      </c>
      <c r="E28" s="36">
        <f t="shared" si="5"/>
        <v>875</v>
      </c>
      <c r="F28" s="36">
        <f t="shared" si="5"/>
        <v>1041</v>
      </c>
      <c r="G28" s="36">
        <f t="shared" si="5"/>
        <v>1261</v>
      </c>
      <c r="H28" s="36">
        <f t="shared" si="5"/>
        <v>918</v>
      </c>
      <c r="I28" s="36">
        <f t="shared" si="5"/>
        <v>1216</v>
      </c>
      <c r="J28" s="36">
        <f t="shared" si="5"/>
        <v>1241</v>
      </c>
      <c r="K28" s="36">
        <f t="shared" si="5"/>
        <v>1067</v>
      </c>
      <c r="L28" s="36">
        <f t="shared" si="5"/>
        <v>1148</v>
      </c>
      <c r="M28" s="36">
        <f t="shared" si="5"/>
        <v>996</v>
      </c>
      <c r="N28" s="36">
        <f t="shared" si="5"/>
        <v>1300</v>
      </c>
      <c r="O28" s="36">
        <f t="shared" si="5"/>
        <v>1244</v>
      </c>
      <c r="P28" s="36">
        <f t="shared" si="5"/>
        <v>1205</v>
      </c>
      <c r="Q28" s="36">
        <f t="shared" si="5"/>
        <v>1287</v>
      </c>
      <c r="R28" s="36">
        <f t="shared" si="5"/>
        <v>1296</v>
      </c>
      <c r="S28" s="36">
        <f t="shared" si="5"/>
        <v>1959</v>
      </c>
      <c r="T28" s="36">
        <f t="shared" si="5"/>
        <v>1922</v>
      </c>
      <c r="U28" s="36">
        <f t="shared" si="5"/>
        <v>1975</v>
      </c>
      <c r="V28" s="36">
        <f t="shared" si="5"/>
        <v>2441</v>
      </c>
      <c r="W28" s="36">
        <f t="shared" si="5"/>
        <v>3289</v>
      </c>
      <c r="X28" s="36">
        <f t="shared" si="5"/>
        <v>3002</v>
      </c>
      <c r="Y28" s="36">
        <f t="shared" si="5"/>
        <v>3155</v>
      </c>
      <c r="Z28" s="36">
        <f t="shared" si="5"/>
        <v>3230</v>
      </c>
      <c r="AA28" s="36">
        <f t="shared" si="5"/>
        <v>3341</v>
      </c>
      <c r="AB28" s="36">
        <f t="shared" si="5"/>
        <v>2994</v>
      </c>
      <c r="AC28" s="36">
        <f t="shared" si="5"/>
        <v>2993</v>
      </c>
      <c r="AD28" s="36">
        <f t="shared" si="5"/>
        <v>2106</v>
      </c>
      <c r="AE28" s="36">
        <f t="shared" si="5"/>
        <v>2125</v>
      </c>
      <c r="AF28" s="36">
        <f t="shared" si="5"/>
        <v>1920</v>
      </c>
      <c r="AG28" s="36">
        <f t="shared" si="5"/>
        <v>1995</v>
      </c>
      <c r="AH28" s="36">
        <f t="shared" si="5"/>
        <v>1810</v>
      </c>
      <c r="AI28" s="36">
        <f t="shared" si="5"/>
        <v>1746</v>
      </c>
      <c r="AJ28" s="36">
        <f t="shared" si="5"/>
        <v>1687</v>
      </c>
      <c r="AK28" s="36">
        <f t="shared" si="5"/>
        <v>2058</v>
      </c>
      <c r="AL28" s="36">
        <f t="shared" si="5"/>
        <v>2757</v>
      </c>
      <c r="AM28" s="36">
        <f t="shared" si="5"/>
        <v>3524</v>
      </c>
      <c r="AN28" s="36">
        <f t="shared" si="5"/>
        <v>2768</v>
      </c>
      <c r="AO28" s="36">
        <f t="shared" si="5"/>
        <v>2446</v>
      </c>
      <c r="AP28" s="36">
        <f t="shared" si="5"/>
        <v>3122</v>
      </c>
      <c r="AQ28" s="36">
        <f t="shared" si="5"/>
        <v>2668</v>
      </c>
      <c r="AR28" s="36">
        <f t="shared" si="5"/>
        <v>2823</v>
      </c>
      <c r="AS28" s="36">
        <f t="shared" si="5"/>
        <v>2787</v>
      </c>
      <c r="AT28" s="36">
        <f t="shared" si="5"/>
        <v>2609</v>
      </c>
      <c r="AU28" s="36">
        <f t="shared" si="5"/>
        <v>2760</v>
      </c>
      <c r="AV28" s="36">
        <f t="shared" si="5"/>
        <v>3723</v>
      </c>
      <c r="AW28" s="36">
        <f t="shared" si="5"/>
        <v>3781</v>
      </c>
      <c r="AX28" s="36">
        <f t="shared" si="5"/>
        <v>3846</v>
      </c>
    </row>
    <row r="29" spans="1:50" ht="12.75" outlineLevel="1">
      <c r="A29" s="53"/>
      <c r="B29" s="54"/>
      <c r="C29" s="54" t="s">
        <v>110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41">
        <v>0</v>
      </c>
      <c r="AW29" s="41">
        <v>0</v>
      </c>
      <c r="AX29" s="41">
        <v>0</v>
      </c>
    </row>
    <row r="30" spans="1:50" ht="12.75" outlineLevel="1">
      <c r="A30" s="53"/>
      <c r="B30" s="54"/>
      <c r="C30" s="54" t="s">
        <v>111</v>
      </c>
      <c r="D30" s="36">
        <v>21</v>
      </c>
      <c r="E30" s="36">
        <v>0</v>
      </c>
      <c r="F30" s="36">
        <v>0</v>
      </c>
      <c r="G30" s="36">
        <v>0</v>
      </c>
      <c r="H30" s="36">
        <v>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16</v>
      </c>
      <c r="O30" s="36">
        <v>6</v>
      </c>
      <c r="P30" s="36">
        <v>0</v>
      </c>
      <c r="Q30" s="36">
        <v>1</v>
      </c>
      <c r="R30" s="36">
        <v>0</v>
      </c>
      <c r="S30" s="36">
        <v>0</v>
      </c>
      <c r="T30" s="36">
        <v>0</v>
      </c>
      <c r="U30" s="36">
        <v>1</v>
      </c>
      <c r="V30" s="36">
        <v>1</v>
      </c>
      <c r="W30" s="36">
        <v>3</v>
      </c>
      <c r="X30" s="36">
        <v>0</v>
      </c>
      <c r="Y30" s="36">
        <v>0</v>
      </c>
      <c r="Z30" s="36">
        <v>1</v>
      </c>
      <c r="AA30" s="36">
        <v>0</v>
      </c>
      <c r="AB30" s="36">
        <v>0</v>
      </c>
      <c r="AC30" s="36">
        <v>2</v>
      </c>
      <c r="AD30" s="36">
        <v>1</v>
      </c>
      <c r="AE30" s="36">
        <v>1</v>
      </c>
      <c r="AF30" s="36">
        <v>2</v>
      </c>
      <c r="AG30" s="36">
        <v>7</v>
      </c>
      <c r="AH30" s="36">
        <v>5</v>
      </c>
      <c r="AI30" s="36">
        <v>7</v>
      </c>
      <c r="AJ30" s="36">
        <v>5</v>
      </c>
      <c r="AK30" s="36">
        <v>21</v>
      </c>
      <c r="AL30" s="36">
        <v>53</v>
      </c>
      <c r="AM30" s="36">
        <v>77</v>
      </c>
      <c r="AN30" s="36">
        <v>121</v>
      </c>
      <c r="AO30" s="36">
        <v>111</v>
      </c>
      <c r="AP30" s="36">
        <v>155</v>
      </c>
      <c r="AQ30" s="36">
        <v>97</v>
      </c>
      <c r="AR30" s="36">
        <v>223</v>
      </c>
      <c r="AS30" s="36">
        <v>194</v>
      </c>
      <c r="AT30" s="36">
        <v>288</v>
      </c>
      <c r="AU30" s="36">
        <v>307</v>
      </c>
      <c r="AV30" s="41">
        <v>963</v>
      </c>
      <c r="AW30" s="41">
        <v>1066</v>
      </c>
      <c r="AX30" s="41">
        <v>1204</v>
      </c>
    </row>
    <row r="31" spans="1:50" ht="12.75" outlineLevel="1">
      <c r="A31" s="53"/>
      <c r="B31" s="54"/>
      <c r="C31" s="54" t="s">
        <v>112</v>
      </c>
      <c r="D31" s="36">
        <v>3</v>
      </c>
      <c r="E31" s="36">
        <v>0</v>
      </c>
      <c r="F31" s="36">
        <v>0</v>
      </c>
      <c r="G31" s="36">
        <v>0</v>
      </c>
      <c r="H31" s="36">
        <v>1</v>
      </c>
      <c r="I31" s="36">
        <v>1</v>
      </c>
      <c r="J31" s="36">
        <v>0</v>
      </c>
      <c r="K31" s="36">
        <v>0</v>
      </c>
      <c r="L31" s="36">
        <v>0</v>
      </c>
      <c r="M31" s="36">
        <v>0</v>
      </c>
      <c r="N31" s="36">
        <v>7</v>
      </c>
      <c r="O31" s="36">
        <v>7</v>
      </c>
      <c r="P31" s="36">
        <v>1</v>
      </c>
      <c r="Q31" s="36">
        <v>2</v>
      </c>
      <c r="R31" s="36">
        <v>5</v>
      </c>
      <c r="S31" s="36">
        <v>9</v>
      </c>
      <c r="T31" s="36">
        <v>14</v>
      </c>
      <c r="U31" s="36">
        <v>16</v>
      </c>
      <c r="V31" s="36">
        <v>11</v>
      </c>
      <c r="W31" s="36">
        <v>33</v>
      </c>
      <c r="X31" s="36">
        <v>19</v>
      </c>
      <c r="Y31" s="36">
        <v>7</v>
      </c>
      <c r="Z31" s="36">
        <v>8</v>
      </c>
      <c r="AA31" s="36">
        <v>13</v>
      </c>
      <c r="AB31" s="36">
        <v>12</v>
      </c>
      <c r="AC31" s="36">
        <v>9</v>
      </c>
      <c r="AD31" s="36">
        <v>28</v>
      </c>
      <c r="AE31" s="36">
        <v>44</v>
      </c>
      <c r="AF31" s="36">
        <v>48</v>
      </c>
      <c r="AG31" s="36">
        <v>122</v>
      </c>
      <c r="AH31" s="36">
        <v>122</v>
      </c>
      <c r="AI31" s="36">
        <v>102</v>
      </c>
      <c r="AJ31" s="36">
        <v>88</v>
      </c>
      <c r="AK31" s="36">
        <v>222</v>
      </c>
      <c r="AL31" s="36">
        <v>300</v>
      </c>
      <c r="AM31" s="36">
        <v>308</v>
      </c>
      <c r="AN31" s="36">
        <v>290</v>
      </c>
      <c r="AO31" s="36">
        <v>348</v>
      </c>
      <c r="AP31" s="36">
        <v>775</v>
      </c>
      <c r="AQ31" s="36">
        <v>540</v>
      </c>
      <c r="AR31" s="36">
        <v>403</v>
      </c>
      <c r="AS31" s="36">
        <v>446</v>
      </c>
      <c r="AT31" s="36">
        <v>422</v>
      </c>
      <c r="AU31" s="36">
        <v>574</v>
      </c>
      <c r="AV31" s="41">
        <v>670</v>
      </c>
      <c r="AW31" s="41">
        <v>713</v>
      </c>
      <c r="AX31" s="41">
        <v>584</v>
      </c>
    </row>
    <row r="32" spans="1:50" ht="12.75" outlineLevel="1">
      <c r="A32" s="53"/>
      <c r="B32" s="54"/>
      <c r="C32" s="54" t="s">
        <v>113</v>
      </c>
      <c r="D32" s="36">
        <v>476</v>
      </c>
      <c r="E32" s="36">
        <v>875</v>
      </c>
      <c r="F32" s="36">
        <v>1041</v>
      </c>
      <c r="G32" s="36">
        <v>1261</v>
      </c>
      <c r="H32" s="36">
        <v>916</v>
      </c>
      <c r="I32" s="36">
        <v>1215</v>
      </c>
      <c r="J32" s="36">
        <v>1241</v>
      </c>
      <c r="K32" s="36">
        <v>1067</v>
      </c>
      <c r="L32" s="36">
        <v>1148</v>
      </c>
      <c r="M32" s="36">
        <v>996</v>
      </c>
      <c r="N32" s="36">
        <v>1277</v>
      </c>
      <c r="O32" s="36">
        <v>1231</v>
      </c>
      <c r="P32" s="36">
        <v>1204</v>
      </c>
      <c r="Q32" s="36">
        <v>1284</v>
      </c>
      <c r="R32" s="36">
        <v>1291</v>
      </c>
      <c r="S32" s="36">
        <v>1950</v>
      </c>
      <c r="T32" s="36">
        <v>1908</v>
      </c>
      <c r="U32" s="36">
        <v>1958</v>
      </c>
      <c r="V32" s="36">
        <v>2429</v>
      </c>
      <c r="W32" s="36">
        <v>3253</v>
      </c>
      <c r="X32" s="36">
        <v>2983</v>
      </c>
      <c r="Y32" s="36">
        <v>3148</v>
      </c>
      <c r="Z32" s="36">
        <v>3221</v>
      </c>
      <c r="AA32" s="36">
        <v>3328</v>
      </c>
      <c r="AB32" s="36">
        <v>2982</v>
      </c>
      <c r="AC32" s="36">
        <v>2982</v>
      </c>
      <c r="AD32" s="36">
        <v>2077</v>
      </c>
      <c r="AE32" s="36">
        <v>2080</v>
      </c>
      <c r="AF32" s="36">
        <v>1870</v>
      </c>
      <c r="AG32" s="36">
        <v>1866</v>
      </c>
      <c r="AH32" s="36">
        <v>1683</v>
      </c>
      <c r="AI32" s="36">
        <v>1637</v>
      </c>
      <c r="AJ32" s="36">
        <v>1594</v>
      </c>
      <c r="AK32" s="36">
        <v>1815</v>
      </c>
      <c r="AL32" s="36">
        <v>2404</v>
      </c>
      <c r="AM32" s="36">
        <v>3139</v>
      </c>
      <c r="AN32" s="36">
        <v>2357</v>
      </c>
      <c r="AO32" s="36">
        <v>1987</v>
      </c>
      <c r="AP32" s="36">
        <v>2192</v>
      </c>
      <c r="AQ32" s="36">
        <v>2031</v>
      </c>
      <c r="AR32" s="36">
        <v>2197</v>
      </c>
      <c r="AS32" s="36">
        <v>2147</v>
      </c>
      <c r="AT32" s="36">
        <v>1899</v>
      </c>
      <c r="AU32" s="36">
        <v>1879</v>
      </c>
      <c r="AV32" s="41">
        <v>2090</v>
      </c>
      <c r="AW32" s="41">
        <v>2002</v>
      </c>
      <c r="AX32" s="41">
        <v>2058</v>
      </c>
    </row>
    <row r="33" spans="1:50" ht="12.75">
      <c r="A33" s="53"/>
      <c r="B33" s="54" t="s">
        <v>114</v>
      </c>
      <c r="C33" s="54"/>
      <c r="D33" s="36">
        <v>3315</v>
      </c>
      <c r="E33" s="36">
        <v>3116</v>
      </c>
      <c r="F33" s="36">
        <v>3267</v>
      </c>
      <c r="G33" s="36">
        <v>3275</v>
      </c>
      <c r="H33" s="36">
        <v>3806</v>
      </c>
      <c r="I33" s="36">
        <v>3660</v>
      </c>
      <c r="J33" s="36">
        <v>3021</v>
      </c>
      <c r="K33" s="36">
        <v>3434</v>
      </c>
      <c r="L33" s="36">
        <v>4338</v>
      </c>
      <c r="M33" s="36">
        <v>4169</v>
      </c>
      <c r="N33" s="36">
        <v>4857</v>
      </c>
      <c r="O33" s="36">
        <v>4880</v>
      </c>
      <c r="P33" s="36">
        <v>5364</v>
      </c>
      <c r="Q33" s="36">
        <v>5211</v>
      </c>
      <c r="R33" s="36">
        <v>5537</v>
      </c>
      <c r="S33" s="36">
        <v>5866</v>
      </c>
      <c r="T33" s="36">
        <v>6845</v>
      </c>
      <c r="U33" s="36">
        <v>7057</v>
      </c>
      <c r="V33" s="36">
        <v>7892</v>
      </c>
      <c r="W33" s="36">
        <v>8868</v>
      </c>
      <c r="X33" s="36">
        <v>9292</v>
      </c>
      <c r="Y33" s="36">
        <v>9061</v>
      </c>
      <c r="Z33" s="36">
        <v>9865</v>
      </c>
      <c r="AA33" s="36">
        <v>11243</v>
      </c>
      <c r="AB33" s="36">
        <v>11586</v>
      </c>
      <c r="AC33" s="36">
        <v>15055</v>
      </c>
      <c r="AD33" s="36">
        <v>12824</v>
      </c>
      <c r="AE33" s="36">
        <v>14652</v>
      </c>
      <c r="AF33" s="36">
        <v>15932</v>
      </c>
      <c r="AG33" s="36">
        <v>16446</v>
      </c>
      <c r="AH33" s="36">
        <v>15923</v>
      </c>
      <c r="AI33" s="36">
        <v>14393</v>
      </c>
      <c r="AJ33" s="36">
        <v>14642</v>
      </c>
      <c r="AK33" s="36">
        <v>16305</v>
      </c>
      <c r="AL33" s="36">
        <v>17419</v>
      </c>
      <c r="AM33" s="36">
        <v>18278</v>
      </c>
      <c r="AN33" s="36">
        <v>20383</v>
      </c>
      <c r="AO33" s="36">
        <v>22967</v>
      </c>
      <c r="AP33" s="36">
        <v>21231</v>
      </c>
      <c r="AQ33" s="36">
        <v>21610</v>
      </c>
      <c r="AR33" s="36">
        <v>20599</v>
      </c>
      <c r="AS33" s="36">
        <v>21757</v>
      </c>
      <c r="AT33" s="36">
        <v>23638</v>
      </c>
      <c r="AU33" s="36">
        <v>25420</v>
      </c>
      <c r="AV33" s="41">
        <v>25909</v>
      </c>
      <c r="AW33" s="41">
        <v>28309</v>
      </c>
      <c r="AX33" s="41">
        <v>28303</v>
      </c>
    </row>
    <row r="34" spans="1:50" s="33" customFormat="1" ht="12.75">
      <c r="A34" s="29" t="s">
        <v>115</v>
      </c>
      <c r="D34" s="32">
        <f aca="true" t="shared" si="6" ref="D34:AX34">D35+D36+D46</f>
        <v>45602.29099999999</v>
      </c>
      <c r="E34" s="32">
        <f t="shared" si="6"/>
        <v>60602.751</v>
      </c>
      <c r="F34" s="32">
        <f t="shared" si="6"/>
        <v>59501.955</v>
      </c>
      <c r="G34" s="32">
        <f t="shared" si="6"/>
        <v>68085.173</v>
      </c>
      <c r="H34" s="32">
        <f t="shared" si="6"/>
        <v>66108.74799999999</v>
      </c>
      <c r="I34" s="32">
        <f t="shared" si="6"/>
        <v>76033.345</v>
      </c>
      <c r="J34" s="32">
        <f t="shared" si="6"/>
        <v>71696.006</v>
      </c>
      <c r="K34" s="32">
        <f t="shared" si="6"/>
        <v>107189.045</v>
      </c>
      <c r="L34" s="32">
        <f t="shared" si="6"/>
        <v>145687.419</v>
      </c>
      <c r="M34" s="32">
        <f t="shared" si="6"/>
        <v>197357.502</v>
      </c>
      <c r="N34" s="32">
        <f t="shared" si="6"/>
        <v>158318.902</v>
      </c>
      <c r="O34" s="32">
        <f t="shared" si="6"/>
        <v>271983.47200000007</v>
      </c>
      <c r="P34" s="32">
        <f t="shared" si="6"/>
        <v>359369.77400000003</v>
      </c>
      <c r="Q34" s="32">
        <f t="shared" si="6"/>
        <v>301833.94800000003</v>
      </c>
      <c r="R34" s="32">
        <f t="shared" si="6"/>
        <v>242405.005</v>
      </c>
      <c r="S34" s="32">
        <f t="shared" si="6"/>
        <v>261159.43800000002</v>
      </c>
      <c r="T34" s="32">
        <f t="shared" si="6"/>
        <v>280387.05700000003</v>
      </c>
      <c r="U34" s="32">
        <f t="shared" si="6"/>
        <v>295530.936</v>
      </c>
      <c r="V34" s="32">
        <f t="shared" si="6"/>
        <v>309607.169</v>
      </c>
      <c r="W34" s="32">
        <f t="shared" si="6"/>
        <v>304153.33999999997</v>
      </c>
      <c r="X34" s="32">
        <f t="shared" si="6"/>
        <v>277524.703</v>
      </c>
      <c r="Y34" s="32">
        <f t="shared" si="6"/>
        <v>297286.39</v>
      </c>
      <c r="Z34" s="32">
        <f t="shared" si="6"/>
        <v>308695.85400000005</v>
      </c>
      <c r="AA34" s="32">
        <f t="shared" si="6"/>
        <v>358530.436</v>
      </c>
      <c r="AB34" s="32">
        <f t="shared" si="6"/>
        <v>314549.152</v>
      </c>
      <c r="AC34" s="32">
        <f t="shared" si="6"/>
        <v>363633.10199999996</v>
      </c>
      <c r="AD34" s="32">
        <f t="shared" si="6"/>
        <v>354482.75800000003</v>
      </c>
      <c r="AE34" s="32">
        <f t="shared" si="6"/>
        <v>322709.025</v>
      </c>
      <c r="AF34" s="32">
        <f t="shared" si="6"/>
        <v>322807.296</v>
      </c>
      <c r="AG34" s="32">
        <f t="shared" si="6"/>
        <v>363492.739</v>
      </c>
      <c r="AH34" s="32">
        <f t="shared" si="6"/>
        <v>382692.587</v>
      </c>
      <c r="AI34" s="32">
        <f t="shared" si="6"/>
        <v>313402.90499999997</v>
      </c>
      <c r="AJ34" s="32">
        <f t="shared" si="6"/>
        <v>329955.634</v>
      </c>
      <c r="AK34" s="32">
        <f t="shared" si="6"/>
        <v>408016.747</v>
      </c>
      <c r="AL34" s="32">
        <f t="shared" si="6"/>
        <v>424552.69100000005</v>
      </c>
      <c r="AM34" s="32">
        <f t="shared" si="6"/>
        <v>400416.61</v>
      </c>
      <c r="AN34" s="32">
        <f t="shared" si="6"/>
        <v>675196.26</v>
      </c>
      <c r="AO34" s="32">
        <f t="shared" si="6"/>
        <v>770702.5859999999</v>
      </c>
      <c r="AP34" s="32">
        <f t="shared" si="6"/>
        <v>737418.149</v>
      </c>
      <c r="AQ34" s="32">
        <f t="shared" si="6"/>
        <v>793009.038</v>
      </c>
      <c r="AR34" s="32">
        <f t="shared" si="6"/>
        <v>844782.5880000001</v>
      </c>
      <c r="AS34" s="32">
        <f t="shared" si="6"/>
        <v>840083.666</v>
      </c>
      <c r="AT34" s="32">
        <f t="shared" si="6"/>
        <v>938361.827</v>
      </c>
      <c r="AU34" s="32">
        <f t="shared" si="6"/>
        <v>963160.0119999999</v>
      </c>
      <c r="AV34" s="32">
        <f t="shared" si="6"/>
        <v>1259871.754</v>
      </c>
      <c r="AW34" s="32">
        <f t="shared" si="6"/>
        <v>1416665.723</v>
      </c>
      <c r="AX34" s="32">
        <f t="shared" si="6"/>
        <v>2318786.769</v>
      </c>
    </row>
    <row r="35" spans="1:50" ht="12.75">
      <c r="A35" s="43"/>
      <c r="B35" s="59" t="s">
        <v>116</v>
      </c>
      <c r="C35" s="55"/>
      <c r="D35" s="36">
        <v>21049.074999999997</v>
      </c>
      <c r="E35" s="36">
        <v>26625.717</v>
      </c>
      <c r="F35" s="36">
        <v>25470.699</v>
      </c>
      <c r="G35" s="36">
        <v>31205.99</v>
      </c>
      <c r="H35" s="36">
        <v>29272.360999999997</v>
      </c>
      <c r="I35" s="36">
        <v>33321.863</v>
      </c>
      <c r="J35" s="36">
        <v>29512.242000000002</v>
      </c>
      <c r="K35" s="36">
        <v>24668.026000000005</v>
      </c>
      <c r="L35" s="36">
        <v>30506.903000000002</v>
      </c>
      <c r="M35" s="36">
        <v>31333.039000000008</v>
      </c>
      <c r="N35" s="36">
        <v>32434.528</v>
      </c>
      <c r="O35" s="36">
        <v>39855.73500000001</v>
      </c>
      <c r="P35" s="36">
        <v>46626.644</v>
      </c>
      <c r="Q35" s="36">
        <v>36649.252</v>
      </c>
      <c r="R35" s="36">
        <v>35991.71200000001</v>
      </c>
      <c r="S35" s="36">
        <v>42425.12800000001</v>
      </c>
      <c r="T35" s="36">
        <v>44366.809</v>
      </c>
      <c r="U35" s="36">
        <v>52608.743</v>
      </c>
      <c r="V35" s="36">
        <v>58183.74600000001</v>
      </c>
      <c r="W35" s="36">
        <v>60813.022000000004</v>
      </c>
      <c r="X35" s="36">
        <v>55318.536</v>
      </c>
      <c r="Y35" s="36">
        <v>53103.878000000004</v>
      </c>
      <c r="Z35" s="36">
        <v>56972.542</v>
      </c>
      <c r="AA35" s="36">
        <v>62611.86299999999</v>
      </c>
      <c r="AB35" s="36">
        <v>66249.814</v>
      </c>
      <c r="AC35" s="36">
        <v>65669.404</v>
      </c>
      <c r="AD35" s="36">
        <v>71484.471</v>
      </c>
      <c r="AE35" s="36">
        <v>55908.702000000005</v>
      </c>
      <c r="AF35" s="36">
        <v>52579.25</v>
      </c>
      <c r="AG35" s="36">
        <v>58230.577000000005</v>
      </c>
      <c r="AH35" s="36">
        <v>52272.787000000004</v>
      </c>
      <c r="AI35" s="36">
        <v>55510.145000000004</v>
      </c>
      <c r="AJ35" s="36">
        <v>48324.33900000001</v>
      </c>
      <c r="AK35" s="36">
        <v>52176.51</v>
      </c>
      <c r="AL35" s="36">
        <v>69388.84</v>
      </c>
      <c r="AM35" s="36">
        <v>73924.162</v>
      </c>
      <c r="AN35" s="36">
        <v>78172.00399999999</v>
      </c>
      <c r="AO35" s="36">
        <v>77197.4</v>
      </c>
      <c r="AP35" s="36">
        <v>93192.397</v>
      </c>
      <c r="AQ35" s="36">
        <v>100106.334</v>
      </c>
      <c r="AR35" s="36">
        <v>77922.016</v>
      </c>
      <c r="AS35" s="36">
        <v>90405.675</v>
      </c>
      <c r="AT35" s="36">
        <v>119166.644</v>
      </c>
      <c r="AU35" s="36">
        <v>138981.041</v>
      </c>
      <c r="AV35" s="41">
        <v>149471.72</v>
      </c>
      <c r="AW35" s="41">
        <v>156634.608</v>
      </c>
      <c r="AX35" s="41">
        <v>135999.299</v>
      </c>
    </row>
    <row r="36" spans="1:50" ht="12.75">
      <c r="A36" s="43"/>
      <c r="B36" s="39" t="s">
        <v>117</v>
      </c>
      <c r="C36" s="55"/>
      <c r="D36" s="36">
        <f aca="true" t="shared" si="7" ref="D36:AX36">SUM(D37:D45)</f>
        <v>1225.069</v>
      </c>
      <c r="E36" s="36">
        <f t="shared" si="7"/>
        <v>1154.404</v>
      </c>
      <c r="F36" s="36">
        <f t="shared" si="7"/>
        <v>1125.97</v>
      </c>
      <c r="G36" s="36">
        <f t="shared" si="7"/>
        <v>1115.322</v>
      </c>
      <c r="H36" s="36">
        <f t="shared" si="7"/>
        <v>1162.389</v>
      </c>
      <c r="I36" s="36">
        <f t="shared" si="7"/>
        <v>951.2660000000001</v>
      </c>
      <c r="J36" s="36">
        <f t="shared" si="7"/>
        <v>1257.67</v>
      </c>
      <c r="K36" s="36">
        <f t="shared" si="7"/>
        <v>45979.402</v>
      </c>
      <c r="L36" s="36">
        <f t="shared" si="7"/>
        <v>59837.247</v>
      </c>
      <c r="M36" s="36">
        <f t="shared" si="7"/>
        <v>94739.581</v>
      </c>
      <c r="N36" s="36">
        <f t="shared" si="7"/>
        <v>60706.928</v>
      </c>
      <c r="O36" s="36">
        <f t="shared" si="7"/>
        <v>141610.38700000002</v>
      </c>
      <c r="P36" s="36">
        <f t="shared" si="7"/>
        <v>200080.71800000002</v>
      </c>
      <c r="Q36" s="36">
        <f t="shared" si="7"/>
        <v>173565.304</v>
      </c>
      <c r="R36" s="36">
        <f t="shared" si="7"/>
        <v>135719.609</v>
      </c>
      <c r="S36" s="36">
        <f t="shared" si="7"/>
        <v>119886.497</v>
      </c>
      <c r="T36" s="36">
        <f t="shared" si="7"/>
        <v>148281.619</v>
      </c>
      <c r="U36" s="36">
        <f t="shared" si="7"/>
        <v>149561.194</v>
      </c>
      <c r="V36" s="36">
        <f t="shared" si="7"/>
        <v>152570.948</v>
      </c>
      <c r="W36" s="36">
        <f t="shared" si="7"/>
        <v>141490.48599999998</v>
      </c>
      <c r="X36" s="36">
        <f t="shared" si="7"/>
        <v>122703.005</v>
      </c>
      <c r="Y36" s="36">
        <f t="shared" si="7"/>
        <v>149844.17</v>
      </c>
      <c r="Z36" s="36">
        <f t="shared" si="7"/>
        <v>156925.09100000001</v>
      </c>
      <c r="AA36" s="36">
        <f t="shared" si="7"/>
        <v>204750.723</v>
      </c>
      <c r="AB36" s="36">
        <f t="shared" si="7"/>
        <v>148496.769</v>
      </c>
      <c r="AC36" s="36">
        <f t="shared" si="7"/>
        <v>150618.639</v>
      </c>
      <c r="AD36" s="36">
        <f t="shared" si="7"/>
        <v>147445.14</v>
      </c>
      <c r="AE36" s="36">
        <f t="shared" si="7"/>
        <v>166544.837</v>
      </c>
      <c r="AF36" s="36">
        <f t="shared" si="7"/>
        <v>165842.52300000002</v>
      </c>
      <c r="AG36" s="36">
        <f t="shared" si="7"/>
        <v>193652.16299999997</v>
      </c>
      <c r="AH36" s="36">
        <f t="shared" si="7"/>
        <v>212424.75299999997</v>
      </c>
      <c r="AI36" s="36">
        <f t="shared" si="7"/>
        <v>164826.187</v>
      </c>
      <c r="AJ36" s="36">
        <f t="shared" si="7"/>
        <v>175981.934</v>
      </c>
      <c r="AK36" s="36">
        <f t="shared" si="7"/>
        <v>236444.04400000002</v>
      </c>
      <c r="AL36" s="36">
        <f t="shared" si="7"/>
        <v>213979.44199999998</v>
      </c>
      <c r="AM36" s="36">
        <f t="shared" si="7"/>
        <v>165264.737</v>
      </c>
      <c r="AN36" s="36">
        <f t="shared" si="7"/>
        <v>387247.52999999997</v>
      </c>
      <c r="AO36" s="36">
        <f t="shared" si="7"/>
        <v>471769.209</v>
      </c>
      <c r="AP36" s="36">
        <f t="shared" si="7"/>
        <v>414910.399</v>
      </c>
      <c r="AQ36" s="36">
        <f t="shared" si="7"/>
        <v>472693.34099999996</v>
      </c>
      <c r="AR36" s="36">
        <f t="shared" si="7"/>
        <v>552091.212</v>
      </c>
      <c r="AS36" s="36">
        <f t="shared" si="7"/>
        <v>508387.497</v>
      </c>
      <c r="AT36" s="36">
        <f t="shared" si="7"/>
        <v>539338.2880000001</v>
      </c>
      <c r="AU36" s="36">
        <f t="shared" si="7"/>
        <v>450486.245</v>
      </c>
      <c r="AV36" s="36">
        <f t="shared" si="7"/>
        <v>690648.5270000001</v>
      </c>
      <c r="AW36" s="36">
        <f t="shared" si="7"/>
        <v>824837.219</v>
      </c>
      <c r="AX36" s="36">
        <f t="shared" si="7"/>
        <v>1627958.3819999998</v>
      </c>
    </row>
    <row r="37" spans="1:50" ht="12.75" outlineLevel="1">
      <c r="A37" s="43"/>
      <c r="B37" s="39"/>
      <c r="C37" s="55" t="s">
        <v>118</v>
      </c>
      <c r="D37" s="36">
        <v>288.354</v>
      </c>
      <c r="E37" s="36">
        <v>276.206</v>
      </c>
      <c r="F37" s="36">
        <v>223.763</v>
      </c>
      <c r="G37" s="36">
        <v>265.472</v>
      </c>
      <c r="H37" s="36">
        <v>235.531</v>
      </c>
      <c r="I37" s="36">
        <v>235.415</v>
      </c>
      <c r="J37" s="36">
        <v>142.322</v>
      </c>
      <c r="K37" s="36">
        <v>111.63</v>
      </c>
      <c r="L37" s="36">
        <v>135.633</v>
      </c>
      <c r="M37" s="36">
        <v>193.531</v>
      </c>
      <c r="N37" s="36">
        <v>152.758</v>
      </c>
      <c r="O37" s="36">
        <v>136.653</v>
      </c>
      <c r="P37" s="36">
        <v>118.553</v>
      </c>
      <c r="Q37" s="36">
        <v>126.777</v>
      </c>
      <c r="R37" s="36">
        <v>152.635</v>
      </c>
      <c r="S37" s="36">
        <v>226.741</v>
      </c>
      <c r="T37" s="36">
        <v>155.594</v>
      </c>
      <c r="U37" s="36">
        <v>159.783</v>
      </c>
      <c r="V37" s="36">
        <v>184.657</v>
      </c>
      <c r="W37" s="36">
        <v>193.609</v>
      </c>
      <c r="X37" s="36">
        <v>206.997</v>
      </c>
      <c r="Y37" s="36">
        <v>164.858</v>
      </c>
      <c r="Z37" s="36">
        <v>216.182</v>
      </c>
      <c r="AA37" s="36">
        <v>202.101</v>
      </c>
      <c r="AB37" s="36">
        <v>223.225</v>
      </c>
      <c r="AC37" s="36">
        <v>221.705</v>
      </c>
      <c r="AD37" s="36">
        <v>617.597</v>
      </c>
      <c r="AE37" s="36">
        <v>550.767</v>
      </c>
      <c r="AF37" s="36">
        <v>533.75</v>
      </c>
      <c r="AG37" s="36">
        <v>346.638</v>
      </c>
      <c r="AH37" s="36">
        <v>413.012</v>
      </c>
      <c r="AI37" s="36">
        <v>258.391</v>
      </c>
      <c r="AJ37" s="36">
        <v>197.212</v>
      </c>
      <c r="AK37" s="36">
        <v>203.917</v>
      </c>
      <c r="AL37" s="36">
        <v>240.991</v>
      </c>
      <c r="AM37" s="36">
        <v>250.343</v>
      </c>
      <c r="AN37" s="36">
        <v>307.663</v>
      </c>
      <c r="AO37" s="36">
        <v>259.306</v>
      </c>
      <c r="AP37" s="36">
        <v>311.135</v>
      </c>
      <c r="AQ37" s="36">
        <v>264.101</v>
      </c>
      <c r="AR37" s="36">
        <v>337.772</v>
      </c>
      <c r="AS37" s="36">
        <v>309.269</v>
      </c>
      <c r="AT37" s="36">
        <v>425.484</v>
      </c>
      <c r="AU37" s="36">
        <v>2120.996</v>
      </c>
      <c r="AV37" s="41">
        <v>4901.335</v>
      </c>
      <c r="AW37" s="41">
        <v>576.275</v>
      </c>
      <c r="AX37" s="41">
        <v>272.168</v>
      </c>
    </row>
    <row r="38" spans="1:50" ht="12.75" outlineLevel="1">
      <c r="A38" s="43"/>
      <c r="B38" s="55"/>
      <c r="C38" s="55" t="s">
        <v>119</v>
      </c>
      <c r="D38" s="36">
        <v>5.128</v>
      </c>
      <c r="E38" s="36">
        <v>0.271</v>
      </c>
      <c r="F38" s="36">
        <v>1.158</v>
      </c>
      <c r="G38" s="36">
        <v>1.523</v>
      </c>
      <c r="H38" s="36">
        <v>0.726</v>
      </c>
      <c r="I38" s="36">
        <v>1.633</v>
      </c>
      <c r="J38" s="36">
        <v>1.656</v>
      </c>
      <c r="K38" s="36">
        <v>10.686</v>
      </c>
      <c r="L38" s="36">
        <v>7.775</v>
      </c>
      <c r="M38" s="36">
        <v>1.678</v>
      </c>
      <c r="N38" s="36">
        <v>10.064</v>
      </c>
      <c r="O38" s="36">
        <v>1.923</v>
      </c>
      <c r="P38" s="36">
        <v>0.848</v>
      </c>
      <c r="Q38" s="36">
        <v>5.898</v>
      </c>
      <c r="R38" s="36">
        <v>2.465</v>
      </c>
      <c r="S38" s="36">
        <v>3.516</v>
      </c>
      <c r="T38" s="36">
        <v>2.295</v>
      </c>
      <c r="U38" s="36">
        <v>6.439</v>
      </c>
      <c r="V38" s="36">
        <v>0.962</v>
      </c>
      <c r="W38" s="36">
        <v>0.786</v>
      </c>
      <c r="X38" s="36">
        <v>0.767</v>
      </c>
      <c r="Y38" s="36">
        <v>0.941</v>
      </c>
      <c r="Z38" s="36">
        <v>0.87</v>
      </c>
      <c r="AA38" s="36">
        <v>1.408</v>
      </c>
      <c r="AB38" s="36">
        <v>2.955</v>
      </c>
      <c r="AC38" s="36">
        <v>1.986</v>
      </c>
      <c r="AD38" s="36">
        <v>0.354</v>
      </c>
      <c r="AE38" s="36">
        <v>0.413</v>
      </c>
      <c r="AF38" s="36">
        <v>0.857</v>
      </c>
      <c r="AG38" s="36">
        <v>1.222</v>
      </c>
      <c r="AH38" s="36">
        <v>0.404</v>
      </c>
      <c r="AI38" s="36">
        <v>0.827</v>
      </c>
      <c r="AJ38" s="36">
        <v>1.92</v>
      </c>
      <c r="AK38" s="36">
        <v>0.517</v>
      </c>
      <c r="AL38" s="36">
        <v>2.327</v>
      </c>
      <c r="AM38" s="36">
        <v>2.039</v>
      </c>
      <c r="AN38" s="36">
        <v>1.396</v>
      </c>
      <c r="AO38" s="36">
        <v>1.344</v>
      </c>
      <c r="AP38" s="36">
        <v>0.366</v>
      </c>
      <c r="AQ38" s="36">
        <v>1.062</v>
      </c>
      <c r="AR38" s="36">
        <v>0.703</v>
      </c>
      <c r="AS38" s="36">
        <v>0.592</v>
      </c>
      <c r="AT38" s="36">
        <v>0.673</v>
      </c>
      <c r="AU38" s="36">
        <v>0.701</v>
      </c>
      <c r="AV38" s="41">
        <v>0.919</v>
      </c>
      <c r="AW38" s="41">
        <v>14.455</v>
      </c>
      <c r="AX38" s="41">
        <v>11.018</v>
      </c>
    </row>
    <row r="39" spans="1:50" ht="12.75" outlineLevel="1">
      <c r="A39" s="43"/>
      <c r="B39" s="55"/>
      <c r="C39" s="55" t="s">
        <v>120</v>
      </c>
      <c r="D39" s="36">
        <v>312.269</v>
      </c>
      <c r="E39" s="36">
        <v>356.045</v>
      </c>
      <c r="F39" s="36">
        <v>408.517</v>
      </c>
      <c r="G39" s="36">
        <v>375.121</v>
      </c>
      <c r="H39" s="36">
        <v>304.382</v>
      </c>
      <c r="I39" s="36">
        <v>267.44</v>
      </c>
      <c r="J39" s="36">
        <v>187.419</v>
      </c>
      <c r="K39" s="36">
        <v>177.141</v>
      </c>
      <c r="L39" s="36">
        <v>225.506</v>
      </c>
      <c r="M39" s="36">
        <v>223.894</v>
      </c>
      <c r="N39" s="36">
        <v>172.534</v>
      </c>
      <c r="O39" s="36">
        <v>161.151</v>
      </c>
      <c r="P39" s="36">
        <v>130.639</v>
      </c>
      <c r="Q39" s="36">
        <v>63.56399999999999</v>
      </c>
      <c r="R39" s="36">
        <v>113.825</v>
      </c>
      <c r="S39" s="36">
        <v>161.029</v>
      </c>
      <c r="T39" s="36">
        <v>361.031</v>
      </c>
      <c r="U39" s="36">
        <v>207.679</v>
      </c>
      <c r="V39" s="36">
        <v>299.009</v>
      </c>
      <c r="W39" s="36">
        <v>285.042</v>
      </c>
      <c r="X39" s="36">
        <v>320.897</v>
      </c>
      <c r="Y39" s="36">
        <v>167.578</v>
      </c>
      <c r="Z39" s="36">
        <v>61.044</v>
      </c>
      <c r="AA39" s="36">
        <v>123.513</v>
      </c>
      <c r="AB39" s="36">
        <v>277.44</v>
      </c>
      <c r="AC39" s="36">
        <v>353.835</v>
      </c>
      <c r="AD39" s="36">
        <v>221.791</v>
      </c>
      <c r="AE39" s="36">
        <v>182.284</v>
      </c>
      <c r="AF39" s="36">
        <v>156.631</v>
      </c>
      <c r="AG39" s="36">
        <v>135.691</v>
      </c>
      <c r="AH39" s="36">
        <v>118.285</v>
      </c>
      <c r="AI39" s="36">
        <v>125.985</v>
      </c>
      <c r="AJ39" s="36">
        <v>114.78</v>
      </c>
      <c r="AK39" s="36">
        <v>187.002</v>
      </c>
      <c r="AL39" s="36">
        <v>183.257</v>
      </c>
      <c r="AM39" s="36">
        <v>122.464</v>
      </c>
      <c r="AN39" s="36">
        <v>138.222</v>
      </c>
      <c r="AO39" s="36">
        <v>157.735</v>
      </c>
      <c r="AP39" s="36">
        <v>99.399</v>
      </c>
      <c r="AQ39" s="36">
        <v>164.163</v>
      </c>
      <c r="AR39" s="36">
        <v>72.474</v>
      </c>
      <c r="AS39" s="36">
        <v>67.73</v>
      </c>
      <c r="AT39" s="36">
        <v>47.69</v>
      </c>
      <c r="AU39" s="36">
        <v>5.743</v>
      </c>
      <c r="AV39" s="41">
        <v>10.808</v>
      </c>
      <c r="AW39" s="41">
        <v>7.359</v>
      </c>
      <c r="AX39" s="41">
        <v>1.589</v>
      </c>
    </row>
    <row r="40" spans="1:50" ht="12.75" outlineLevel="1">
      <c r="A40" s="43"/>
      <c r="B40" s="55"/>
      <c r="C40" s="55" t="s">
        <v>121</v>
      </c>
      <c r="D40" s="36">
        <v>85.588</v>
      </c>
      <c r="E40" s="36">
        <v>72.677</v>
      </c>
      <c r="F40" s="36">
        <v>90.571</v>
      </c>
      <c r="G40" s="36">
        <v>83.922</v>
      </c>
      <c r="H40" s="36">
        <v>70.405</v>
      </c>
      <c r="I40" s="36">
        <v>80.67</v>
      </c>
      <c r="J40" s="36">
        <v>79.453</v>
      </c>
      <c r="K40" s="36">
        <v>78.54</v>
      </c>
      <c r="L40" s="36">
        <v>111.867</v>
      </c>
      <c r="M40" s="36">
        <v>102.416</v>
      </c>
      <c r="N40" s="36">
        <v>172.76</v>
      </c>
      <c r="O40" s="36">
        <v>101.428</v>
      </c>
      <c r="P40" s="36">
        <v>89.504</v>
      </c>
      <c r="Q40" s="36">
        <v>88.626</v>
      </c>
      <c r="R40" s="36">
        <v>81.46</v>
      </c>
      <c r="S40" s="36">
        <v>150.736</v>
      </c>
      <c r="T40" s="36">
        <v>158.485</v>
      </c>
      <c r="U40" s="36">
        <v>82.718</v>
      </c>
      <c r="V40" s="36">
        <v>106.007</v>
      </c>
      <c r="W40" s="36">
        <v>115.517</v>
      </c>
      <c r="X40" s="36">
        <v>97.026</v>
      </c>
      <c r="Y40" s="36">
        <v>82.472</v>
      </c>
      <c r="Z40" s="36">
        <v>104.208</v>
      </c>
      <c r="AA40" s="36">
        <v>116.638</v>
      </c>
      <c r="AB40" s="36">
        <v>112.249</v>
      </c>
      <c r="AC40" s="36">
        <v>117.12</v>
      </c>
      <c r="AD40" s="36">
        <v>186.979</v>
      </c>
      <c r="AE40" s="36">
        <v>156.769</v>
      </c>
      <c r="AF40" s="36">
        <v>199.757</v>
      </c>
      <c r="AG40" s="36">
        <v>192.055</v>
      </c>
      <c r="AH40" s="36">
        <v>180.472</v>
      </c>
      <c r="AI40" s="36">
        <v>168.694</v>
      </c>
      <c r="AJ40" s="36">
        <v>192.099</v>
      </c>
      <c r="AK40" s="36">
        <v>181.335</v>
      </c>
      <c r="AL40" s="36">
        <v>233.32</v>
      </c>
      <c r="AM40" s="36">
        <v>242.993</v>
      </c>
      <c r="AN40" s="36">
        <v>240.069</v>
      </c>
      <c r="AO40" s="36">
        <v>224.799</v>
      </c>
      <c r="AP40" s="36">
        <v>284.757</v>
      </c>
      <c r="AQ40" s="36">
        <v>286.956</v>
      </c>
      <c r="AR40" s="36">
        <v>167.137</v>
      </c>
      <c r="AS40" s="36">
        <v>289.02</v>
      </c>
      <c r="AT40" s="36">
        <v>269.745</v>
      </c>
      <c r="AU40" s="36">
        <v>266.219</v>
      </c>
      <c r="AV40" s="41">
        <v>738.153</v>
      </c>
      <c r="AW40" s="41">
        <v>244.961</v>
      </c>
      <c r="AX40" s="41">
        <v>241.13</v>
      </c>
    </row>
    <row r="41" spans="1:50" ht="12.75" outlineLevel="1">
      <c r="A41" s="43"/>
      <c r="B41" s="55"/>
      <c r="C41" s="55" t="s">
        <v>122</v>
      </c>
      <c r="D41" s="36">
        <v>55.582</v>
      </c>
      <c r="E41" s="36">
        <v>20.053</v>
      </c>
      <c r="F41" s="36">
        <v>15.48</v>
      </c>
      <c r="G41" s="36">
        <v>17.752</v>
      </c>
      <c r="H41" s="36">
        <v>16.675</v>
      </c>
      <c r="I41" s="36">
        <v>14.33</v>
      </c>
      <c r="J41" s="36">
        <v>14.685</v>
      </c>
      <c r="K41" s="36">
        <v>12.799</v>
      </c>
      <c r="L41" s="36">
        <v>11.577</v>
      </c>
      <c r="M41" s="36">
        <v>14.917</v>
      </c>
      <c r="N41" s="36">
        <v>15.972</v>
      </c>
      <c r="O41" s="36">
        <v>12.144</v>
      </c>
      <c r="P41" s="36">
        <v>9.683</v>
      </c>
      <c r="Q41" s="36">
        <v>9.831</v>
      </c>
      <c r="R41" s="36">
        <v>12.12</v>
      </c>
      <c r="S41" s="36">
        <v>10.7</v>
      </c>
      <c r="T41" s="36">
        <v>8.457</v>
      </c>
      <c r="U41" s="36">
        <v>8.939</v>
      </c>
      <c r="V41" s="36">
        <v>11.113</v>
      </c>
      <c r="W41" s="36">
        <v>9.275</v>
      </c>
      <c r="X41" s="36">
        <v>8.799</v>
      </c>
      <c r="Y41" s="36">
        <v>6.466</v>
      </c>
      <c r="Z41" s="36">
        <v>8.082</v>
      </c>
      <c r="AA41" s="36">
        <v>8.527</v>
      </c>
      <c r="AB41" s="36">
        <v>9.575</v>
      </c>
      <c r="AC41" s="36">
        <v>5.098</v>
      </c>
      <c r="AD41" s="36">
        <v>4.406</v>
      </c>
      <c r="AE41" s="36">
        <v>4.488</v>
      </c>
      <c r="AF41" s="36">
        <v>31.604</v>
      </c>
      <c r="AG41" s="36">
        <v>6.67</v>
      </c>
      <c r="AH41" s="36">
        <v>3.173</v>
      </c>
      <c r="AI41" s="36">
        <v>3.187</v>
      </c>
      <c r="AJ41" s="36">
        <v>4.054</v>
      </c>
      <c r="AK41" s="36">
        <v>3.9689999999999994</v>
      </c>
      <c r="AL41" s="36">
        <v>4.222</v>
      </c>
      <c r="AM41" s="36">
        <v>4.022</v>
      </c>
      <c r="AN41" s="36">
        <v>4.025</v>
      </c>
      <c r="AO41" s="36">
        <v>3.565</v>
      </c>
      <c r="AP41" s="36">
        <v>4.332</v>
      </c>
      <c r="AQ41" s="36">
        <v>3.303</v>
      </c>
      <c r="AR41" s="36">
        <v>2.541</v>
      </c>
      <c r="AS41" s="36">
        <v>2.652</v>
      </c>
      <c r="AT41" s="36">
        <v>95.925</v>
      </c>
      <c r="AU41" s="36">
        <v>104.948</v>
      </c>
      <c r="AV41" s="41">
        <v>11.632</v>
      </c>
      <c r="AW41" s="41">
        <v>2.177</v>
      </c>
      <c r="AX41" s="41">
        <v>1.47</v>
      </c>
    </row>
    <row r="42" spans="1:50" ht="12.75" outlineLevel="1">
      <c r="A42" s="43"/>
      <c r="B42" s="55"/>
      <c r="C42" s="55" t="s">
        <v>123</v>
      </c>
      <c r="D42" s="36">
        <v>0.801</v>
      </c>
      <c r="E42" s="36">
        <v>1.076</v>
      </c>
      <c r="F42" s="36">
        <v>1.119</v>
      </c>
      <c r="G42" s="36">
        <v>1.292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0.053</v>
      </c>
      <c r="T42" s="36">
        <v>0.01</v>
      </c>
      <c r="U42" s="36">
        <v>0.01</v>
      </c>
      <c r="V42" s="36">
        <v>0.005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0.003</v>
      </c>
      <c r="AE42" s="36">
        <v>0</v>
      </c>
      <c r="AF42" s="36">
        <v>0.006</v>
      </c>
      <c r="AG42" s="36">
        <v>0.001</v>
      </c>
      <c r="AH42" s="36">
        <v>0</v>
      </c>
      <c r="AI42" s="36">
        <v>0</v>
      </c>
      <c r="AJ42" s="36">
        <v>0</v>
      </c>
      <c r="AK42" s="36">
        <v>0</v>
      </c>
      <c r="AL42" s="36">
        <v>0.009</v>
      </c>
      <c r="AM42" s="36">
        <v>0</v>
      </c>
      <c r="AN42" s="36">
        <v>0.011</v>
      </c>
      <c r="AO42" s="36">
        <v>0.002</v>
      </c>
      <c r="AP42" s="36">
        <v>0</v>
      </c>
      <c r="AQ42" s="36">
        <v>0.638</v>
      </c>
      <c r="AR42" s="36">
        <v>0.558</v>
      </c>
      <c r="AS42" s="36">
        <v>0.717</v>
      </c>
      <c r="AT42" s="36">
        <v>0.945</v>
      </c>
      <c r="AU42" s="36">
        <v>0.926</v>
      </c>
      <c r="AV42" s="41">
        <v>0.833</v>
      </c>
      <c r="AW42" s="41">
        <v>268.11199999999997</v>
      </c>
      <c r="AX42" s="41">
        <v>96.934</v>
      </c>
    </row>
    <row r="43" spans="1:50" ht="12.75" outlineLevel="1">
      <c r="A43" s="43"/>
      <c r="B43" s="55"/>
      <c r="C43" s="55" t="s">
        <v>124</v>
      </c>
      <c r="D43" s="36">
        <v>473.049</v>
      </c>
      <c r="E43" s="36">
        <v>423.36</v>
      </c>
      <c r="F43" s="36">
        <v>381.777</v>
      </c>
      <c r="G43" s="36">
        <v>365.37</v>
      </c>
      <c r="H43" s="36">
        <v>481.522</v>
      </c>
      <c r="I43" s="36">
        <v>334.283</v>
      </c>
      <c r="J43" s="36">
        <v>830.493</v>
      </c>
      <c r="K43" s="36">
        <v>45513.294</v>
      </c>
      <c r="L43" s="36">
        <v>59301.104</v>
      </c>
      <c r="M43" s="36">
        <v>94182.846</v>
      </c>
      <c r="N43" s="36">
        <v>59984.236</v>
      </c>
      <c r="O43" s="36">
        <v>141194.692</v>
      </c>
      <c r="P43" s="36">
        <v>199724.83500000002</v>
      </c>
      <c r="Q43" s="36">
        <v>173196.079</v>
      </c>
      <c r="R43" s="36">
        <v>135338.463</v>
      </c>
      <c r="S43" s="36">
        <v>119329.217</v>
      </c>
      <c r="T43" s="36">
        <v>147579.178</v>
      </c>
      <c r="U43" s="36">
        <v>149081.373</v>
      </c>
      <c r="V43" s="36">
        <v>151953.63700000002</v>
      </c>
      <c r="W43" s="36">
        <v>140886.058</v>
      </c>
      <c r="X43" s="36">
        <v>122038.54</v>
      </c>
      <c r="Y43" s="36">
        <v>149359.136</v>
      </c>
      <c r="Z43" s="36">
        <v>156231.268</v>
      </c>
      <c r="AA43" s="36">
        <v>204187.444</v>
      </c>
      <c r="AB43" s="36">
        <v>147606.372</v>
      </c>
      <c r="AC43" s="36">
        <v>149812.773</v>
      </c>
      <c r="AD43" s="36">
        <v>146292.684</v>
      </c>
      <c r="AE43" s="36">
        <v>165199.43600000002</v>
      </c>
      <c r="AF43" s="36">
        <v>164582.139</v>
      </c>
      <c r="AG43" s="36">
        <v>192684.55099999998</v>
      </c>
      <c r="AH43" s="36">
        <v>211575.879</v>
      </c>
      <c r="AI43" s="36">
        <v>164033.208</v>
      </c>
      <c r="AJ43" s="36">
        <v>175176.787</v>
      </c>
      <c r="AK43" s="36">
        <v>235625.86200000002</v>
      </c>
      <c r="AL43" s="36">
        <v>213011.244</v>
      </c>
      <c r="AM43" s="36">
        <v>164176.346</v>
      </c>
      <c r="AN43" s="36">
        <v>386074.36</v>
      </c>
      <c r="AO43" s="36">
        <v>470890.386</v>
      </c>
      <c r="AP43" s="36">
        <v>414018.98099999997</v>
      </c>
      <c r="AQ43" s="36">
        <v>471731.872</v>
      </c>
      <c r="AR43" s="36">
        <v>551279.786</v>
      </c>
      <c r="AS43" s="36">
        <v>507346.283</v>
      </c>
      <c r="AT43" s="36">
        <v>538082.211</v>
      </c>
      <c r="AU43" s="36">
        <v>447607.984</v>
      </c>
      <c r="AV43" s="41">
        <v>684658.721</v>
      </c>
      <c r="AW43" s="41">
        <v>823027.381</v>
      </c>
      <c r="AX43" s="41">
        <v>1626171.116</v>
      </c>
    </row>
    <row r="44" spans="1:50" ht="12.75" outlineLevel="1">
      <c r="A44" s="43"/>
      <c r="B44" s="55"/>
      <c r="C44" s="55" t="s">
        <v>125</v>
      </c>
      <c r="D44" s="36">
        <v>0</v>
      </c>
      <c r="E44" s="36">
        <v>0</v>
      </c>
      <c r="F44" s="36">
        <v>0</v>
      </c>
      <c r="G44" s="36">
        <v>0.001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41">
        <v>0</v>
      </c>
      <c r="AW44" s="41">
        <v>13.923</v>
      </c>
      <c r="AX44" s="41">
        <v>0</v>
      </c>
    </row>
    <row r="45" spans="1:50" ht="12.75" outlineLevel="1">
      <c r="A45" s="43"/>
      <c r="B45" s="55"/>
      <c r="C45" s="55" t="s">
        <v>126</v>
      </c>
      <c r="D45" s="36">
        <v>4.298</v>
      </c>
      <c r="E45" s="36">
        <v>4.715999999999999</v>
      </c>
      <c r="F45" s="36">
        <v>3.585</v>
      </c>
      <c r="G45" s="36">
        <v>4.869</v>
      </c>
      <c r="H45" s="36">
        <v>53.14800000000001</v>
      </c>
      <c r="I45" s="36">
        <v>17.495</v>
      </c>
      <c r="J45" s="36">
        <v>1.6420000000000001</v>
      </c>
      <c r="K45" s="36">
        <v>75.312</v>
      </c>
      <c r="L45" s="36">
        <v>43.785</v>
      </c>
      <c r="M45" s="36">
        <v>20.299</v>
      </c>
      <c r="N45" s="36">
        <v>198.60399999999998</v>
      </c>
      <c r="O45" s="36">
        <v>2.396</v>
      </c>
      <c r="P45" s="36">
        <v>6.656</v>
      </c>
      <c r="Q45" s="36">
        <v>74.529</v>
      </c>
      <c r="R45" s="36">
        <v>18.641000000000002</v>
      </c>
      <c r="S45" s="36">
        <v>4.505</v>
      </c>
      <c r="T45" s="36">
        <v>16.569</v>
      </c>
      <c r="U45" s="36">
        <v>14.253</v>
      </c>
      <c r="V45" s="36">
        <v>15.557999999999998</v>
      </c>
      <c r="W45" s="36">
        <v>0.199</v>
      </c>
      <c r="X45" s="36">
        <v>29.979</v>
      </c>
      <c r="Y45" s="36">
        <v>62.718999999999994</v>
      </c>
      <c r="Z45" s="36">
        <v>303.437</v>
      </c>
      <c r="AA45" s="36">
        <v>111.092</v>
      </c>
      <c r="AB45" s="36">
        <v>264.953</v>
      </c>
      <c r="AC45" s="36">
        <v>106.12200000000001</v>
      </c>
      <c r="AD45" s="36">
        <v>121.32600000000001</v>
      </c>
      <c r="AE45" s="36">
        <v>450.68</v>
      </c>
      <c r="AF45" s="36">
        <v>337.77900000000005</v>
      </c>
      <c r="AG45" s="36">
        <v>285.335</v>
      </c>
      <c r="AH45" s="36">
        <v>133.528</v>
      </c>
      <c r="AI45" s="36">
        <v>235.895</v>
      </c>
      <c r="AJ45" s="36">
        <v>295.082</v>
      </c>
      <c r="AK45" s="36">
        <v>241.442</v>
      </c>
      <c r="AL45" s="36">
        <v>304.072</v>
      </c>
      <c r="AM45" s="36">
        <v>466.53</v>
      </c>
      <c r="AN45" s="36">
        <v>481.784</v>
      </c>
      <c r="AO45" s="36">
        <v>232.072</v>
      </c>
      <c r="AP45" s="36">
        <v>191.429</v>
      </c>
      <c r="AQ45" s="36">
        <v>241.24599999999998</v>
      </c>
      <c r="AR45" s="36">
        <v>230.241</v>
      </c>
      <c r="AS45" s="36">
        <v>371.234</v>
      </c>
      <c r="AT45" s="36">
        <v>415.615</v>
      </c>
      <c r="AU45" s="36">
        <v>378.728</v>
      </c>
      <c r="AV45" s="41">
        <v>326.126</v>
      </c>
      <c r="AW45" s="41">
        <v>682.5759999999999</v>
      </c>
      <c r="AX45" s="41">
        <v>1162.957</v>
      </c>
    </row>
    <row r="46" spans="1:50" ht="12.75">
      <c r="A46" s="43"/>
      <c r="B46" s="55" t="s">
        <v>127</v>
      </c>
      <c r="C46" s="55"/>
      <c r="D46" s="36">
        <v>23328.146999999994</v>
      </c>
      <c r="E46" s="36">
        <v>32822.63</v>
      </c>
      <c r="F46" s="36">
        <v>32905.286</v>
      </c>
      <c r="G46" s="36">
        <v>35763.861</v>
      </c>
      <c r="H46" s="36">
        <v>35673.998</v>
      </c>
      <c r="I46" s="36">
        <v>41760.21600000001</v>
      </c>
      <c r="J46" s="36">
        <v>40926.09399999999</v>
      </c>
      <c r="K46" s="36">
        <v>36541.616999999984</v>
      </c>
      <c r="L46" s="36">
        <v>55343.269</v>
      </c>
      <c r="M46" s="36">
        <v>71284.882</v>
      </c>
      <c r="N46" s="36">
        <v>65177.445999999996</v>
      </c>
      <c r="O46" s="36">
        <v>90517.35</v>
      </c>
      <c r="P46" s="36">
        <v>112662.41200000001</v>
      </c>
      <c r="Q46" s="36">
        <v>91619.392</v>
      </c>
      <c r="R46" s="36">
        <v>70693.68400000001</v>
      </c>
      <c r="S46" s="36">
        <v>98847.81300000001</v>
      </c>
      <c r="T46" s="36">
        <v>87738.629</v>
      </c>
      <c r="U46" s="36">
        <v>93360.999</v>
      </c>
      <c r="V46" s="36">
        <v>98852.47499999999</v>
      </c>
      <c r="W46" s="36">
        <v>101849.83200000001</v>
      </c>
      <c r="X46" s="36">
        <v>99503.162</v>
      </c>
      <c r="Y46" s="36">
        <v>94338.342</v>
      </c>
      <c r="Z46" s="36">
        <v>94798.22099999999</v>
      </c>
      <c r="AA46" s="36">
        <v>91167.85</v>
      </c>
      <c r="AB46" s="36">
        <v>99802.56899999999</v>
      </c>
      <c r="AC46" s="36">
        <v>147345.05899999998</v>
      </c>
      <c r="AD46" s="36">
        <v>135553.147</v>
      </c>
      <c r="AE46" s="36">
        <v>100255.486</v>
      </c>
      <c r="AF46" s="36">
        <v>104385.52299999999</v>
      </c>
      <c r="AG46" s="36">
        <v>111609.99900000003</v>
      </c>
      <c r="AH46" s="36">
        <v>117995.04700000002</v>
      </c>
      <c r="AI46" s="36">
        <v>93066.57299999999</v>
      </c>
      <c r="AJ46" s="36">
        <v>105649.361</v>
      </c>
      <c r="AK46" s="36">
        <v>119396.193</v>
      </c>
      <c r="AL46" s="36">
        <v>141184.40900000004</v>
      </c>
      <c r="AM46" s="36">
        <v>161227.71099999998</v>
      </c>
      <c r="AN46" s="36">
        <v>209776.72600000002</v>
      </c>
      <c r="AO46" s="36">
        <v>221735.977</v>
      </c>
      <c r="AP46" s="36">
        <v>229315.35299999994</v>
      </c>
      <c r="AQ46" s="36">
        <v>220209.36299999995</v>
      </c>
      <c r="AR46" s="36">
        <v>214769.36</v>
      </c>
      <c r="AS46" s="36">
        <v>241290.494</v>
      </c>
      <c r="AT46" s="36">
        <v>279856.8950000001</v>
      </c>
      <c r="AU46" s="36">
        <v>373692.72599999997</v>
      </c>
      <c r="AV46" s="41">
        <v>419751.5069999999</v>
      </c>
      <c r="AW46" s="41">
        <v>435193.89599999995</v>
      </c>
      <c r="AX46" s="41">
        <v>554829.088</v>
      </c>
    </row>
    <row r="47" spans="1:50" s="33" customFormat="1" ht="12.75">
      <c r="A47" s="29" t="s">
        <v>128</v>
      </c>
      <c r="D47" s="32">
        <f aca="true" t="shared" si="8" ref="D47:AX47">SUM(D48:D57)</f>
        <v>95311.688</v>
      </c>
      <c r="E47" s="32">
        <f t="shared" si="8"/>
        <v>95664.93299999999</v>
      </c>
      <c r="F47" s="32">
        <f t="shared" si="8"/>
        <v>103638.959</v>
      </c>
      <c r="G47" s="32">
        <f t="shared" si="8"/>
        <v>106369.88</v>
      </c>
      <c r="H47" s="32">
        <f t="shared" si="8"/>
        <v>99023.052</v>
      </c>
      <c r="I47" s="32">
        <f t="shared" si="8"/>
        <v>108988.71900000001</v>
      </c>
      <c r="J47" s="32">
        <f t="shared" si="8"/>
        <v>152612.705</v>
      </c>
      <c r="K47" s="32">
        <f t="shared" si="8"/>
        <v>140640.883</v>
      </c>
      <c r="L47" s="32">
        <f t="shared" si="8"/>
        <v>103705.732</v>
      </c>
      <c r="M47" s="32">
        <f t="shared" si="8"/>
        <v>130429.77600000001</v>
      </c>
      <c r="N47" s="32">
        <f t="shared" si="8"/>
        <v>142739.382</v>
      </c>
      <c r="O47" s="32">
        <f t="shared" si="8"/>
        <v>132004.697</v>
      </c>
      <c r="P47" s="32">
        <f t="shared" si="8"/>
        <v>168848.76499999998</v>
      </c>
      <c r="Q47" s="32">
        <f t="shared" si="8"/>
        <v>206852.452</v>
      </c>
      <c r="R47" s="32">
        <f t="shared" si="8"/>
        <v>133142.76500000004</v>
      </c>
      <c r="S47" s="32">
        <f t="shared" si="8"/>
        <v>150862.05599999998</v>
      </c>
      <c r="T47" s="32">
        <f t="shared" si="8"/>
        <v>141258.90699999998</v>
      </c>
      <c r="U47" s="32">
        <f t="shared" si="8"/>
        <v>164743.37399999998</v>
      </c>
      <c r="V47" s="32">
        <f t="shared" si="8"/>
        <v>239313.25400000002</v>
      </c>
      <c r="W47" s="32">
        <f t="shared" si="8"/>
        <v>244759.618</v>
      </c>
      <c r="X47" s="32">
        <f t="shared" si="8"/>
        <v>230705.17600000004</v>
      </c>
      <c r="Y47" s="32">
        <f t="shared" si="8"/>
        <v>252893.337</v>
      </c>
      <c r="Z47" s="32">
        <f t="shared" si="8"/>
        <v>221973.40799999997</v>
      </c>
      <c r="AA47" s="32">
        <f t="shared" si="8"/>
        <v>284475.85099999997</v>
      </c>
      <c r="AB47" s="32">
        <f t="shared" si="8"/>
        <v>274186.858</v>
      </c>
      <c r="AC47" s="32">
        <f t="shared" si="8"/>
        <v>258857.93399999998</v>
      </c>
      <c r="AD47" s="32">
        <f t="shared" si="8"/>
        <v>248503.83599999998</v>
      </c>
      <c r="AE47" s="32">
        <f t="shared" si="8"/>
        <v>306633.165</v>
      </c>
      <c r="AF47" s="32">
        <f t="shared" si="8"/>
        <v>283155.776</v>
      </c>
      <c r="AG47" s="32">
        <f t="shared" si="8"/>
        <v>248051.321</v>
      </c>
      <c r="AH47" s="32">
        <f t="shared" si="8"/>
        <v>227338.96300000002</v>
      </c>
      <c r="AI47" s="32">
        <f t="shared" si="8"/>
        <v>254154.092</v>
      </c>
      <c r="AJ47" s="32">
        <f t="shared" si="8"/>
        <v>300111.70399999997</v>
      </c>
      <c r="AK47" s="32">
        <f t="shared" si="8"/>
        <v>275178.226</v>
      </c>
      <c r="AL47" s="32">
        <f t="shared" si="8"/>
        <v>329669.06</v>
      </c>
      <c r="AM47" s="32">
        <f t="shared" si="8"/>
        <v>274250.32</v>
      </c>
      <c r="AN47" s="32">
        <f t="shared" si="8"/>
        <v>351243.419</v>
      </c>
      <c r="AO47" s="32">
        <f t="shared" si="8"/>
        <v>344545.99</v>
      </c>
      <c r="AP47" s="32">
        <f t="shared" si="8"/>
        <v>506794.812</v>
      </c>
      <c r="AQ47" s="32">
        <f t="shared" si="8"/>
        <v>451385.28400000004</v>
      </c>
      <c r="AR47" s="32">
        <f t="shared" si="8"/>
        <v>423047.994</v>
      </c>
      <c r="AS47" s="32">
        <f t="shared" si="8"/>
        <v>487104.872</v>
      </c>
      <c r="AT47" s="32">
        <f t="shared" si="8"/>
        <v>594026.481</v>
      </c>
      <c r="AU47" s="32">
        <f t="shared" si="8"/>
        <v>742282.643</v>
      </c>
      <c r="AV47" s="32">
        <f t="shared" si="8"/>
        <v>949271.7709999998</v>
      </c>
      <c r="AW47" s="32">
        <f t="shared" si="8"/>
        <v>855866.4502889157</v>
      </c>
      <c r="AX47" s="32">
        <f t="shared" si="8"/>
        <v>697199.199</v>
      </c>
    </row>
    <row r="48" spans="1:50" ht="12.75">
      <c r="A48" s="43"/>
      <c r="B48" s="39" t="s">
        <v>129</v>
      </c>
      <c r="C48" s="55"/>
      <c r="D48" s="36">
        <v>0</v>
      </c>
      <c r="E48" s="36">
        <v>13.304</v>
      </c>
      <c r="F48" s="36">
        <v>36.41</v>
      </c>
      <c r="G48" s="36">
        <v>50.577</v>
      </c>
      <c r="H48" s="36">
        <v>81.162</v>
      </c>
      <c r="I48" s="36">
        <v>151.749</v>
      </c>
      <c r="J48" s="36">
        <v>70.619</v>
      </c>
      <c r="K48" s="36">
        <v>43.689</v>
      </c>
      <c r="L48" s="36">
        <v>62.936</v>
      </c>
      <c r="M48" s="36">
        <v>173.041</v>
      </c>
      <c r="N48" s="36">
        <v>55.251</v>
      </c>
      <c r="O48" s="36">
        <v>86.727</v>
      </c>
      <c r="P48" s="36">
        <v>117.385</v>
      </c>
      <c r="Q48" s="36">
        <v>71.341</v>
      </c>
      <c r="R48" s="36">
        <v>25.725</v>
      </c>
      <c r="S48" s="36">
        <v>69.108</v>
      </c>
      <c r="T48" s="36">
        <v>54.096</v>
      </c>
      <c r="U48" s="36">
        <v>55.694</v>
      </c>
      <c r="V48" s="36">
        <v>74.311</v>
      </c>
      <c r="W48" s="36">
        <v>116.782</v>
      </c>
      <c r="X48" s="36">
        <v>116.022</v>
      </c>
      <c r="Y48" s="36">
        <v>111.278</v>
      </c>
      <c r="Z48" s="36">
        <v>599.56</v>
      </c>
      <c r="AA48" s="36">
        <v>1096.707</v>
      </c>
      <c r="AB48" s="36">
        <v>212.738</v>
      </c>
      <c r="AC48" s="36">
        <v>216.944</v>
      </c>
      <c r="AD48" s="36">
        <v>227.892</v>
      </c>
      <c r="AE48" s="36">
        <v>366.719</v>
      </c>
      <c r="AF48" s="36">
        <v>475.949</v>
      </c>
      <c r="AG48" s="36">
        <v>788.726</v>
      </c>
      <c r="AH48" s="36">
        <v>555.857</v>
      </c>
      <c r="AI48" s="36">
        <v>317.316</v>
      </c>
      <c r="AJ48" s="36">
        <v>296.023</v>
      </c>
      <c r="AK48" s="36">
        <v>227.307</v>
      </c>
      <c r="AL48" s="36">
        <v>327.413</v>
      </c>
      <c r="AM48" s="36">
        <v>358.449</v>
      </c>
      <c r="AN48" s="36">
        <v>307.161</v>
      </c>
      <c r="AO48" s="36">
        <v>773.829</v>
      </c>
      <c r="AP48" s="36">
        <v>738.936</v>
      </c>
      <c r="AQ48" s="36">
        <v>957.139</v>
      </c>
      <c r="AR48" s="36">
        <v>1042.887</v>
      </c>
      <c r="AS48" s="36">
        <v>839.642</v>
      </c>
      <c r="AT48" s="36">
        <v>1158.511</v>
      </c>
      <c r="AU48" s="36">
        <v>1302.938</v>
      </c>
      <c r="AV48" s="41">
        <v>1186.258</v>
      </c>
      <c r="AW48" s="41">
        <v>890.668</v>
      </c>
      <c r="AX48" s="41">
        <v>919.491</v>
      </c>
    </row>
    <row r="49" spans="1:50" ht="12.75">
      <c r="A49" s="43"/>
      <c r="B49" s="39" t="s">
        <v>130</v>
      </c>
      <c r="C49" s="55"/>
      <c r="D49" s="36">
        <v>934.682</v>
      </c>
      <c r="E49" s="36">
        <v>4612.088</v>
      </c>
      <c r="F49" s="36">
        <v>9791.948</v>
      </c>
      <c r="G49" s="36">
        <v>4184.413</v>
      </c>
      <c r="H49" s="36">
        <v>3038.037</v>
      </c>
      <c r="I49" s="36">
        <v>4947.061</v>
      </c>
      <c r="J49" s="36">
        <v>6959.072</v>
      </c>
      <c r="K49" s="36">
        <v>6296.514</v>
      </c>
      <c r="L49" s="36">
        <v>2874.061</v>
      </c>
      <c r="M49" s="36">
        <v>6079.053</v>
      </c>
      <c r="N49" s="36">
        <v>6504.937</v>
      </c>
      <c r="O49" s="36">
        <v>9166.987</v>
      </c>
      <c r="P49" s="36">
        <v>9134.417</v>
      </c>
      <c r="Q49" s="36">
        <v>11166.178</v>
      </c>
      <c r="R49" s="36">
        <v>6902.836</v>
      </c>
      <c r="S49" s="36">
        <v>9037.28</v>
      </c>
      <c r="T49" s="36">
        <v>7541.277</v>
      </c>
      <c r="U49" s="36">
        <v>3577.102</v>
      </c>
      <c r="V49" s="36">
        <v>9517.014</v>
      </c>
      <c r="W49" s="36">
        <v>8382.33</v>
      </c>
      <c r="X49" s="36">
        <v>3855.124</v>
      </c>
      <c r="Y49" s="36">
        <v>8269.389</v>
      </c>
      <c r="Z49" s="36">
        <v>5349.789</v>
      </c>
      <c r="AA49" s="36">
        <v>7385.014</v>
      </c>
      <c r="AB49" s="36">
        <v>4709.942</v>
      </c>
      <c r="AC49" s="36">
        <v>6834.519</v>
      </c>
      <c r="AD49" s="36">
        <v>10134.071</v>
      </c>
      <c r="AE49" s="36">
        <v>5751.985</v>
      </c>
      <c r="AF49" s="36">
        <v>6460.158</v>
      </c>
      <c r="AG49" s="36">
        <v>6218.913</v>
      </c>
      <c r="AH49" s="36">
        <v>6142.389</v>
      </c>
      <c r="AI49" s="36">
        <v>3649.627</v>
      </c>
      <c r="AJ49" s="36">
        <v>4578.341</v>
      </c>
      <c r="AK49" s="36">
        <v>4618.161</v>
      </c>
      <c r="AL49" s="36">
        <v>4239.21</v>
      </c>
      <c r="AM49" s="36">
        <v>6405.499</v>
      </c>
      <c r="AN49" s="36">
        <v>8265.662</v>
      </c>
      <c r="AO49" s="36">
        <v>9323.702</v>
      </c>
      <c r="AP49" s="36">
        <v>9678.008</v>
      </c>
      <c r="AQ49" s="36">
        <v>9010.093</v>
      </c>
      <c r="AR49" s="36">
        <v>5165.091</v>
      </c>
      <c r="AS49" s="36">
        <v>9025.758</v>
      </c>
      <c r="AT49" s="36">
        <v>12720.552</v>
      </c>
      <c r="AU49" s="36">
        <v>11816.197</v>
      </c>
      <c r="AV49" s="41">
        <v>13904.947</v>
      </c>
      <c r="AW49" s="41">
        <v>17156.771</v>
      </c>
      <c r="AX49" s="41">
        <v>13891.358</v>
      </c>
    </row>
    <row r="50" spans="1:50" ht="12.75">
      <c r="A50" s="29"/>
      <c r="B50" s="39" t="s">
        <v>131</v>
      </c>
      <c r="C50" s="55"/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1">
        <v>0</v>
      </c>
      <c r="AW50" s="41">
        <v>0</v>
      </c>
      <c r="AX50" s="41">
        <v>0</v>
      </c>
    </row>
    <row r="51" spans="1:50" ht="12.75">
      <c r="A51" s="43"/>
      <c r="B51" s="39" t="s">
        <v>132</v>
      </c>
      <c r="C51" s="55"/>
      <c r="D51" s="44">
        <v>166.166</v>
      </c>
      <c r="E51" s="44">
        <v>135.001</v>
      </c>
      <c r="F51" s="44">
        <v>72.14699999999999</v>
      </c>
      <c r="G51" s="44">
        <v>124.833</v>
      </c>
      <c r="H51" s="44">
        <v>86.489</v>
      </c>
      <c r="I51" s="44">
        <v>77.904</v>
      </c>
      <c r="J51" s="44">
        <v>50.404</v>
      </c>
      <c r="K51" s="44">
        <v>140.369</v>
      </c>
      <c r="L51" s="44">
        <v>121.216</v>
      </c>
      <c r="M51" s="44">
        <v>187.731</v>
      </c>
      <c r="N51" s="44">
        <v>279.607</v>
      </c>
      <c r="O51" s="44">
        <v>206.99099999999999</v>
      </c>
      <c r="P51" s="44">
        <v>212.048</v>
      </c>
      <c r="Q51" s="44">
        <v>339.58799999999997</v>
      </c>
      <c r="R51" s="44">
        <v>3142.56</v>
      </c>
      <c r="S51" s="44">
        <v>617.521</v>
      </c>
      <c r="T51" s="44">
        <v>687.377</v>
      </c>
      <c r="U51" s="44">
        <v>549.779</v>
      </c>
      <c r="V51" s="44">
        <v>589.3489999999999</v>
      </c>
      <c r="W51" s="44">
        <v>665.71</v>
      </c>
      <c r="X51" s="44">
        <v>4957.206999999999</v>
      </c>
      <c r="Y51" s="44">
        <v>553.17</v>
      </c>
      <c r="Z51" s="44">
        <v>656.181</v>
      </c>
      <c r="AA51" s="44">
        <v>8979.412999999999</v>
      </c>
      <c r="AB51" s="44">
        <v>465.888</v>
      </c>
      <c r="AC51" s="44">
        <v>12791.604</v>
      </c>
      <c r="AD51" s="44">
        <v>466.693</v>
      </c>
      <c r="AE51" s="44">
        <v>9927.399000000001</v>
      </c>
      <c r="AF51" s="44">
        <v>14511.856</v>
      </c>
      <c r="AG51" s="44">
        <v>6034.396</v>
      </c>
      <c r="AH51" s="44">
        <v>12981.553</v>
      </c>
      <c r="AI51" s="44">
        <v>28066.078999999998</v>
      </c>
      <c r="AJ51" s="44">
        <v>23461.343</v>
      </c>
      <c r="AK51" s="44">
        <v>10572.781</v>
      </c>
      <c r="AL51" s="44">
        <v>52823.806</v>
      </c>
      <c r="AM51" s="44">
        <v>26338.334000000003</v>
      </c>
      <c r="AN51" s="44">
        <v>35536.369</v>
      </c>
      <c r="AO51" s="44">
        <v>56112.026</v>
      </c>
      <c r="AP51" s="44">
        <v>85689.826</v>
      </c>
      <c r="AQ51" s="44">
        <v>56258.333</v>
      </c>
      <c r="AR51" s="44">
        <v>34769.862</v>
      </c>
      <c r="AS51" s="44">
        <v>35654.661</v>
      </c>
      <c r="AT51" s="44">
        <v>78679.453</v>
      </c>
      <c r="AU51" s="44">
        <v>179497.15399999998</v>
      </c>
      <c r="AV51" s="41">
        <v>286050.093</v>
      </c>
      <c r="AW51" s="41">
        <v>169691.989</v>
      </c>
      <c r="AX51" s="41">
        <v>126598.744</v>
      </c>
    </row>
    <row r="52" spans="1:50" ht="12.75">
      <c r="A52" s="43"/>
      <c r="B52" s="39" t="s">
        <v>133</v>
      </c>
      <c r="C52" s="55"/>
      <c r="D52" s="44">
        <v>779.048</v>
      </c>
      <c r="E52" s="44">
        <v>1196.606</v>
      </c>
      <c r="F52" s="44">
        <v>1745.894</v>
      </c>
      <c r="G52" s="44">
        <v>1461.179</v>
      </c>
      <c r="H52" s="44">
        <v>1465.215</v>
      </c>
      <c r="I52" s="44">
        <v>1610.53</v>
      </c>
      <c r="J52" s="44">
        <v>2500.286</v>
      </c>
      <c r="K52" s="44">
        <v>1423.139</v>
      </c>
      <c r="L52" s="44">
        <v>1908.859</v>
      </c>
      <c r="M52" s="44">
        <v>2846.494</v>
      </c>
      <c r="N52" s="44">
        <v>1504.851</v>
      </c>
      <c r="O52" s="44">
        <v>1660.662</v>
      </c>
      <c r="P52" s="44">
        <v>1802.459</v>
      </c>
      <c r="Q52" s="44">
        <v>2307.936</v>
      </c>
      <c r="R52" s="44">
        <v>3006.955</v>
      </c>
      <c r="S52" s="44">
        <v>2523.233</v>
      </c>
      <c r="T52" s="44">
        <v>2801.673</v>
      </c>
      <c r="U52" s="44">
        <v>2574.209</v>
      </c>
      <c r="V52" s="44">
        <v>4227.958</v>
      </c>
      <c r="W52" s="44">
        <v>2817.532</v>
      </c>
      <c r="X52" s="44">
        <v>3481.672</v>
      </c>
      <c r="Y52" s="44">
        <v>3900.576</v>
      </c>
      <c r="Z52" s="44">
        <v>3214.809</v>
      </c>
      <c r="AA52" s="44">
        <v>3726.355</v>
      </c>
      <c r="AB52" s="44">
        <v>4123.002</v>
      </c>
      <c r="AC52" s="44">
        <v>5445.13</v>
      </c>
      <c r="AD52" s="44">
        <v>5539.636</v>
      </c>
      <c r="AE52" s="44">
        <v>4286.296</v>
      </c>
      <c r="AF52" s="44">
        <v>4091.869</v>
      </c>
      <c r="AG52" s="44">
        <v>5403.81</v>
      </c>
      <c r="AH52" s="44">
        <v>4495.397</v>
      </c>
      <c r="AI52" s="44">
        <v>4191.911</v>
      </c>
      <c r="AJ52" s="44">
        <v>4430.247</v>
      </c>
      <c r="AK52" s="44">
        <v>4052.064</v>
      </c>
      <c r="AL52" s="44">
        <v>5794.654</v>
      </c>
      <c r="AM52" s="44">
        <v>7312.439</v>
      </c>
      <c r="AN52" s="44">
        <v>8734.982</v>
      </c>
      <c r="AO52" s="44">
        <v>6752.354</v>
      </c>
      <c r="AP52" s="44">
        <v>8028.477</v>
      </c>
      <c r="AQ52" s="44">
        <v>9843.035</v>
      </c>
      <c r="AR52" s="44">
        <v>8464.8</v>
      </c>
      <c r="AS52" s="44">
        <v>9200.459</v>
      </c>
      <c r="AT52" s="44">
        <v>10447.403</v>
      </c>
      <c r="AU52" s="44">
        <v>18551.999</v>
      </c>
      <c r="AV52" s="41">
        <v>28170.301</v>
      </c>
      <c r="AW52" s="41">
        <v>20410.135</v>
      </c>
      <c r="AX52" s="41">
        <v>12348.304</v>
      </c>
    </row>
    <row r="53" spans="1:50" ht="12.75">
      <c r="A53" s="43"/>
      <c r="B53" s="39" t="s">
        <v>134</v>
      </c>
      <c r="C53" s="55"/>
      <c r="D53" s="44">
        <v>23284.98</v>
      </c>
      <c r="E53" s="44">
        <v>23554.161</v>
      </c>
      <c r="F53" s="44">
        <v>28397.914</v>
      </c>
      <c r="G53" s="44">
        <v>31082.551</v>
      </c>
      <c r="H53" s="44">
        <v>26648.603</v>
      </c>
      <c r="I53" s="44">
        <v>29592.293</v>
      </c>
      <c r="J53" s="44">
        <v>39871.989</v>
      </c>
      <c r="K53" s="44">
        <v>35030.858</v>
      </c>
      <c r="L53" s="44">
        <v>31343.431</v>
      </c>
      <c r="M53" s="44">
        <v>41410.782</v>
      </c>
      <c r="N53" s="44">
        <v>52531.375</v>
      </c>
      <c r="O53" s="44">
        <v>34697.208</v>
      </c>
      <c r="P53" s="44">
        <v>32831.966</v>
      </c>
      <c r="Q53" s="44">
        <v>37126.072</v>
      </c>
      <c r="R53" s="44">
        <v>39843.008</v>
      </c>
      <c r="S53" s="44">
        <v>43277.504</v>
      </c>
      <c r="T53" s="44">
        <v>38155.42</v>
      </c>
      <c r="U53" s="44">
        <v>43087.527</v>
      </c>
      <c r="V53" s="44">
        <v>41397.114</v>
      </c>
      <c r="W53" s="44">
        <v>51711.608</v>
      </c>
      <c r="X53" s="44">
        <v>42959.144</v>
      </c>
      <c r="Y53" s="44">
        <v>46618.38</v>
      </c>
      <c r="Z53" s="44">
        <v>38248.78</v>
      </c>
      <c r="AA53" s="44">
        <v>23581.197999999997</v>
      </c>
      <c r="AB53" s="44">
        <v>24501.353000000003</v>
      </c>
      <c r="AC53" s="44">
        <v>20455.562</v>
      </c>
      <c r="AD53" s="44">
        <v>21863.918999999998</v>
      </c>
      <c r="AE53" s="44">
        <v>22684.663</v>
      </c>
      <c r="AF53" s="44">
        <v>21832.051</v>
      </c>
      <c r="AG53" s="44">
        <v>28815.037</v>
      </c>
      <c r="AH53" s="44">
        <v>26651.199</v>
      </c>
      <c r="AI53" s="44">
        <v>19803.063</v>
      </c>
      <c r="AJ53" s="44">
        <v>19038.426</v>
      </c>
      <c r="AK53" s="44">
        <v>23461.702</v>
      </c>
      <c r="AL53" s="44">
        <v>21611.554</v>
      </c>
      <c r="AM53" s="44">
        <v>17044.415</v>
      </c>
      <c r="AN53" s="44">
        <v>29126.084000000003</v>
      </c>
      <c r="AO53" s="44">
        <v>28486.559</v>
      </c>
      <c r="AP53" s="44">
        <v>36657.407</v>
      </c>
      <c r="AQ53" s="44">
        <v>40537.735</v>
      </c>
      <c r="AR53" s="44">
        <v>44862.432</v>
      </c>
      <c r="AS53" s="44">
        <v>37254.456</v>
      </c>
      <c r="AT53" s="44">
        <v>60068.363</v>
      </c>
      <c r="AU53" s="44">
        <v>42481.458999999995</v>
      </c>
      <c r="AV53" s="41">
        <v>57129.516</v>
      </c>
      <c r="AW53" s="41">
        <v>61370.06</v>
      </c>
      <c r="AX53" s="41">
        <v>67021.72099999999</v>
      </c>
    </row>
    <row r="54" spans="1:50" ht="12.75">
      <c r="A54" s="43"/>
      <c r="B54" s="39" t="s">
        <v>135</v>
      </c>
      <c r="C54" s="55"/>
      <c r="D54" s="44">
        <v>57258.588</v>
      </c>
      <c r="E54" s="44">
        <v>54911.168</v>
      </c>
      <c r="F54" s="44">
        <v>53231.412</v>
      </c>
      <c r="G54" s="44">
        <v>52058.544</v>
      </c>
      <c r="H54" s="44">
        <v>43948.3</v>
      </c>
      <c r="I54" s="44">
        <v>43188.832</v>
      </c>
      <c r="J54" s="44">
        <v>57230.336</v>
      </c>
      <c r="K54" s="44">
        <v>47770.16</v>
      </c>
      <c r="L54" s="44">
        <v>42928.204</v>
      </c>
      <c r="M54" s="44">
        <v>52016.948</v>
      </c>
      <c r="N54" s="44">
        <v>48097.74</v>
      </c>
      <c r="O54" s="44">
        <v>35791.872</v>
      </c>
      <c r="P54" s="44">
        <v>67050.712</v>
      </c>
      <c r="Q54" s="44">
        <v>56828.616</v>
      </c>
      <c r="R54" s="44">
        <v>35929.744</v>
      </c>
      <c r="S54" s="44">
        <v>48912.256</v>
      </c>
      <c r="T54" s="44">
        <v>56996.772</v>
      </c>
      <c r="U54" s="44">
        <v>49242.376</v>
      </c>
      <c r="V54" s="44">
        <v>105555.44</v>
      </c>
      <c r="W54" s="44">
        <v>77810.328</v>
      </c>
      <c r="X54" s="44">
        <v>69699.056</v>
      </c>
      <c r="Y54" s="44">
        <v>80732.816</v>
      </c>
      <c r="Z54" s="44">
        <v>48797.416</v>
      </c>
      <c r="AA54" s="44">
        <v>71526.464</v>
      </c>
      <c r="AB54" s="44">
        <v>83524.6</v>
      </c>
      <c r="AC54" s="44">
        <v>103441.976</v>
      </c>
      <c r="AD54" s="44">
        <v>67923.448</v>
      </c>
      <c r="AE54" s="44">
        <v>130608.488</v>
      </c>
      <c r="AF54" s="44">
        <v>90764.872</v>
      </c>
      <c r="AG54" s="44">
        <v>68649.576</v>
      </c>
      <c r="AH54" s="44">
        <v>62872.86</v>
      </c>
      <c r="AI54" s="44">
        <v>57009.58</v>
      </c>
      <c r="AJ54" s="44">
        <v>89068.272</v>
      </c>
      <c r="AK54" s="44">
        <v>95194.208</v>
      </c>
      <c r="AL54" s="44">
        <v>90995.84</v>
      </c>
      <c r="AM54" s="44">
        <v>87193.608</v>
      </c>
      <c r="AN54" s="44">
        <v>94408.48</v>
      </c>
      <c r="AO54" s="44">
        <v>88911.824</v>
      </c>
      <c r="AP54" s="44">
        <v>104726.081</v>
      </c>
      <c r="AQ54" s="44">
        <v>95440.933</v>
      </c>
      <c r="AR54" s="44">
        <v>87534.994</v>
      </c>
      <c r="AS54" s="44">
        <v>97642.315</v>
      </c>
      <c r="AT54" s="44">
        <v>88688.631</v>
      </c>
      <c r="AU54" s="44">
        <v>108820.807</v>
      </c>
      <c r="AV54" s="41">
        <v>96212.117</v>
      </c>
      <c r="AW54" s="41">
        <v>100169.339</v>
      </c>
      <c r="AX54" s="41">
        <v>113141.718</v>
      </c>
    </row>
    <row r="55" spans="1:50" ht="12.75">
      <c r="A55" s="43"/>
      <c r="B55" s="39" t="s">
        <v>136</v>
      </c>
      <c r="C55" s="55"/>
      <c r="D55" s="45">
        <v>9021.012999999997</v>
      </c>
      <c r="E55" s="44">
        <v>7652.387999999999</v>
      </c>
      <c r="F55" s="44">
        <v>6667.251000000005</v>
      </c>
      <c r="G55" s="44">
        <v>13469.144999999995</v>
      </c>
      <c r="H55" s="44">
        <v>18976.863999999998</v>
      </c>
      <c r="I55" s="44">
        <v>25327.744</v>
      </c>
      <c r="J55" s="44">
        <v>42278.123</v>
      </c>
      <c r="K55" s="44">
        <v>46362.56199999999</v>
      </c>
      <c r="L55" s="44">
        <v>20518.724000000002</v>
      </c>
      <c r="M55" s="44">
        <v>22638.502000000008</v>
      </c>
      <c r="N55" s="44">
        <v>29024.982999999997</v>
      </c>
      <c r="O55" s="44">
        <v>44314.84199999999</v>
      </c>
      <c r="P55" s="44">
        <v>50967.346999999994</v>
      </c>
      <c r="Q55" s="44">
        <v>93906.76400000001</v>
      </c>
      <c r="R55" s="44">
        <v>38536.544000000016</v>
      </c>
      <c r="S55" s="44">
        <v>40229.343</v>
      </c>
      <c r="T55" s="44">
        <v>28175.658</v>
      </c>
      <c r="U55" s="44">
        <v>58862.935999999994</v>
      </c>
      <c r="V55" s="44">
        <v>70805.44900000001</v>
      </c>
      <c r="W55" s="44">
        <v>96286.461</v>
      </c>
      <c r="X55" s="44">
        <v>97617.55</v>
      </c>
      <c r="Y55" s="44">
        <v>106559.59300000001</v>
      </c>
      <c r="Z55" s="44">
        <v>117517.47299999998</v>
      </c>
      <c r="AA55" s="44">
        <v>160135.78</v>
      </c>
      <c r="AB55" s="44">
        <v>150137.11299999998</v>
      </c>
      <c r="AC55" s="44">
        <v>102438.397</v>
      </c>
      <c r="AD55" s="44">
        <v>134868.02099999998</v>
      </c>
      <c r="AE55" s="44">
        <v>123722.124</v>
      </c>
      <c r="AF55" s="44">
        <v>137779.267</v>
      </c>
      <c r="AG55" s="44">
        <v>123600.77500000001</v>
      </c>
      <c r="AH55" s="44">
        <v>105521.37500000001</v>
      </c>
      <c r="AI55" s="44">
        <v>134117.376</v>
      </c>
      <c r="AJ55" s="44">
        <v>152143.006</v>
      </c>
      <c r="AK55" s="44">
        <v>130725.111</v>
      </c>
      <c r="AL55" s="44">
        <v>147548.75099999996</v>
      </c>
      <c r="AM55" s="44">
        <v>122755.82699999999</v>
      </c>
      <c r="AN55" s="44">
        <v>167460.72699999998</v>
      </c>
      <c r="AO55" s="44">
        <v>145420.069</v>
      </c>
      <c r="AP55" s="44">
        <v>251977.027</v>
      </c>
      <c r="AQ55" s="44">
        <v>229846.665</v>
      </c>
      <c r="AR55" s="44">
        <v>232407.76</v>
      </c>
      <c r="AS55" s="44">
        <v>287059.475</v>
      </c>
      <c r="AT55" s="44">
        <v>331514.195</v>
      </c>
      <c r="AU55" s="44">
        <v>367801.02100000007</v>
      </c>
      <c r="AV55" s="41">
        <v>453333.3479999999</v>
      </c>
      <c r="AW55" s="41">
        <v>471798.8282889155</v>
      </c>
      <c r="AX55" s="41">
        <v>351007.74</v>
      </c>
    </row>
    <row r="56" spans="1:50" ht="12.75">
      <c r="A56" s="43"/>
      <c r="B56" s="39" t="s">
        <v>137</v>
      </c>
      <c r="C56" s="55"/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1">
        <v>0</v>
      </c>
      <c r="AW56" s="41">
        <v>0</v>
      </c>
      <c r="AX56" s="41">
        <v>0</v>
      </c>
    </row>
    <row r="57" spans="1:50" ht="12.75">
      <c r="A57" s="43"/>
      <c r="B57" s="39" t="s">
        <v>138</v>
      </c>
      <c r="C57" s="51"/>
      <c r="D57" s="44">
        <v>3867.2110000000002</v>
      </c>
      <c r="E57" s="44">
        <v>3590.217</v>
      </c>
      <c r="F57" s="44">
        <v>3695.9829999999997</v>
      </c>
      <c r="G57" s="44">
        <v>3938.638</v>
      </c>
      <c r="H57" s="44">
        <v>4778.3820000000005</v>
      </c>
      <c r="I57" s="44">
        <v>4092.6059999999998</v>
      </c>
      <c r="J57" s="44">
        <v>3651.8759999999997</v>
      </c>
      <c r="K57" s="44">
        <v>3573.592</v>
      </c>
      <c r="L57" s="44">
        <v>3948.301</v>
      </c>
      <c r="M57" s="44">
        <v>5077.225</v>
      </c>
      <c r="N57" s="44">
        <v>4740.638000000001</v>
      </c>
      <c r="O57" s="44">
        <v>6079.407999999999</v>
      </c>
      <c r="P57" s="44">
        <v>6732.4310000000005</v>
      </c>
      <c r="Q57" s="44">
        <v>5105.957</v>
      </c>
      <c r="R57" s="44">
        <v>5755.392999999999</v>
      </c>
      <c r="S57" s="44">
        <v>6195.811</v>
      </c>
      <c r="T57" s="44">
        <v>6846.634</v>
      </c>
      <c r="U57" s="44">
        <v>6793.751</v>
      </c>
      <c r="V57" s="44">
        <v>7146.619000000001</v>
      </c>
      <c r="W57" s="44">
        <v>6968.867</v>
      </c>
      <c r="X57" s="44">
        <v>8019.401000000001</v>
      </c>
      <c r="Y57" s="44">
        <v>6148.135</v>
      </c>
      <c r="Z57" s="44">
        <v>7589.4</v>
      </c>
      <c r="AA57" s="44">
        <v>8044.92</v>
      </c>
      <c r="AB57" s="44">
        <v>6512.222</v>
      </c>
      <c r="AC57" s="44">
        <v>7233.802000000001</v>
      </c>
      <c r="AD57" s="44">
        <v>7480.156</v>
      </c>
      <c r="AE57" s="44">
        <v>9285.491</v>
      </c>
      <c r="AF57" s="44">
        <v>7239.754</v>
      </c>
      <c r="AG57" s="44">
        <v>8540.088</v>
      </c>
      <c r="AH57" s="44">
        <v>8118.333</v>
      </c>
      <c r="AI57" s="44">
        <v>6999.14</v>
      </c>
      <c r="AJ57" s="44">
        <v>7096.045999999999</v>
      </c>
      <c r="AK57" s="44">
        <v>6326.892000000001</v>
      </c>
      <c r="AL57" s="44">
        <v>6327.831999999999</v>
      </c>
      <c r="AM57" s="44">
        <v>6841.749</v>
      </c>
      <c r="AN57" s="44">
        <v>7403.954</v>
      </c>
      <c r="AO57" s="44">
        <v>8765.627</v>
      </c>
      <c r="AP57" s="44">
        <v>9299.05</v>
      </c>
      <c r="AQ57" s="44">
        <v>9491.350999999999</v>
      </c>
      <c r="AR57" s="44">
        <v>8800.168</v>
      </c>
      <c r="AS57" s="44">
        <v>10428.106</v>
      </c>
      <c r="AT57" s="44">
        <v>10749.373</v>
      </c>
      <c r="AU57" s="44">
        <v>12011.068000000001</v>
      </c>
      <c r="AV57" s="41">
        <v>13285.190999999999</v>
      </c>
      <c r="AW57" s="41">
        <v>14378.66</v>
      </c>
      <c r="AX57" s="41">
        <v>12270.123000000001</v>
      </c>
    </row>
    <row r="58" spans="1:50" s="33" customFormat="1" ht="12.75">
      <c r="A58" s="28" t="s">
        <v>139</v>
      </c>
      <c r="B58" s="31"/>
      <c r="C58" s="31"/>
      <c r="D58" s="32">
        <f aca="true" t="shared" si="9" ref="D58:AX58">SUM(D59:D64)</f>
        <v>391839.515</v>
      </c>
      <c r="E58" s="32">
        <f t="shared" si="9"/>
        <v>438147.551</v>
      </c>
      <c r="F58" s="32">
        <f t="shared" si="9"/>
        <v>436887.963</v>
      </c>
      <c r="G58" s="32">
        <f t="shared" si="9"/>
        <v>491333.661</v>
      </c>
      <c r="H58" s="32">
        <f t="shared" si="9"/>
        <v>513242.698</v>
      </c>
      <c r="I58" s="32">
        <f t="shared" si="9"/>
        <v>508461.506</v>
      </c>
      <c r="J58" s="32">
        <f t="shared" si="9"/>
        <v>561306.88</v>
      </c>
      <c r="K58" s="32">
        <f t="shared" si="9"/>
        <v>470510.665</v>
      </c>
      <c r="L58" s="32">
        <f t="shared" si="9"/>
        <v>532840.567</v>
      </c>
      <c r="M58" s="32">
        <f t="shared" si="9"/>
        <v>552558.187</v>
      </c>
      <c r="N58" s="32">
        <f t="shared" si="9"/>
        <v>545724.928</v>
      </c>
      <c r="O58" s="32">
        <f t="shared" si="9"/>
        <v>688707.559</v>
      </c>
      <c r="P58" s="32">
        <f t="shared" si="9"/>
        <v>645647.79</v>
      </c>
      <c r="Q58" s="32">
        <f t="shared" si="9"/>
        <v>575179.659</v>
      </c>
      <c r="R58" s="32">
        <f t="shared" si="9"/>
        <v>571682.613</v>
      </c>
      <c r="S58" s="32">
        <f t="shared" si="9"/>
        <v>643007.497</v>
      </c>
      <c r="T58" s="32">
        <f t="shared" si="9"/>
        <v>626893.867</v>
      </c>
      <c r="U58" s="32">
        <f t="shared" si="9"/>
        <v>686578.757</v>
      </c>
      <c r="V58" s="32">
        <f t="shared" si="9"/>
        <v>619203.888</v>
      </c>
      <c r="W58" s="32">
        <f t="shared" si="9"/>
        <v>621514.982</v>
      </c>
      <c r="X58" s="32">
        <f t="shared" si="9"/>
        <v>585733.517</v>
      </c>
      <c r="Y58" s="32">
        <f t="shared" si="9"/>
        <v>571230.675</v>
      </c>
      <c r="Z58" s="32">
        <f t="shared" si="9"/>
        <v>605261.187</v>
      </c>
      <c r="AA58" s="32">
        <f t="shared" si="9"/>
        <v>658640.074</v>
      </c>
      <c r="AB58" s="32">
        <f t="shared" si="9"/>
        <v>684746.794</v>
      </c>
      <c r="AC58" s="32">
        <f t="shared" si="9"/>
        <v>726220.279</v>
      </c>
      <c r="AD58" s="32">
        <f t="shared" si="9"/>
        <v>692889.425</v>
      </c>
      <c r="AE58" s="32">
        <f t="shared" si="9"/>
        <v>773289.003</v>
      </c>
      <c r="AF58" s="32">
        <f t="shared" si="9"/>
        <v>841897.53</v>
      </c>
      <c r="AG58" s="32">
        <f t="shared" si="9"/>
        <v>732944.408</v>
      </c>
      <c r="AH58" s="32">
        <f t="shared" si="9"/>
        <v>821988.211</v>
      </c>
      <c r="AI58" s="32">
        <f t="shared" si="9"/>
        <v>807346.858</v>
      </c>
      <c r="AJ58" s="32">
        <f t="shared" si="9"/>
        <v>857683.072</v>
      </c>
      <c r="AK58" s="32">
        <f t="shared" si="9"/>
        <v>854016.979</v>
      </c>
      <c r="AL58" s="32">
        <f t="shared" si="9"/>
        <v>922538.7339999999</v>
      </c>
      <c r="AM58" s="32">
        <f t="shared" si="9"/>
        <v>930197.018</v>
      </c>
      <c r="AN58" s="32">
        <f t="shared" si="9"/>
        <v>1002389.564</v>
      </c>
      <c r="AO58" s="32">
        <f t="shared" si="9"/>
        <v>1038393.633</v>
      </c>
      <c r="AP58" s="32">
        <f t="shared" si="9"/>
        <v>1122266.493</v>
      </c>
      <c r="AQ58" s="32">
        <f t="shared" si="9"/>
        <v>1036617.202</v>
      </c>
      <c r="AR58" s="32">
        <f t="shared" si="9"/>
        <v>1062337.551</v>
      </c>
      <c r="AS58" s="32">
        <f t="shared" si="9"/>
        <v>1029315.592</v>
      </c>
      <c r="AT58" s="32">
        <f t="shared" si="9"/>
        <v>1173641.912</v>
      </c>
      <c r="AU58" s="32">
        <f t="shared" si="9"/>
        <v>1169656.725</v>
      </c>
      <c r="AV58" s="32">
        <f t="shared" si="9"/>
        <v>1194431.657</v>
      </c>
      <c r="AW58" s="32">
        <f t="shared" si="9"/>
        <v>1299234.173</v>
      </c>
      <c r="AX58" s="32">
        <f t="shared" si="9"/>
        <v>1177741.508</v>
      </c>
    </row>
    <row r="59" spans="1:50" ht="12.75">
      <c r="A59" s="53"/>
      <c r="B59" s="54" t="s">
        <v>140</v>
      </c>
      <c r="C59" s="5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41"/>
      <c r="AW59" s="41"/>
      <c r="AX59" s="41"/>
    </row>
    <row r="60" spans="1:50" ht="12.75">
      <c r="A60" s="53"/>
      <c r="B60" s="54" t="s">
        <v>141</v>
      </c>
      <c r="C60" s="54"/>
      <c r="D60" s="36">
        <v>16000</v>
      </c>
      <c r="E60" s="36">
        <v>11000</v>
      </c>
      <c r="F60" s="36">
        <v>10000</v>
      </c>
      <c r="G60" s="36">
        <v>9000</v>
      </c>
      <c r="H60" s="36">
        <v>6000</v>
      </c>
      <c r="I60" s="36">
        <v>5000</v>
      </c>
      <c r="J60" s="36">
        <v>5000</v>
      </c>
      <c r="K60" s="36">
        <v>2000</v>
      </c>
      <c r="L60" s="36">
        <v>1000</v>
      </c>
      <c r="M60" s="36">
        <v>1000</v>
      </c>
      <c r="N60" s="36">
        <v>1000</v>
      </c>
      <c r="O60" s="36">
        <v>1000</v>
      </c>
      <c r="P60" s="36">
        <v>224.704</v>
      </c>
      <c r="Q60" s="36">
        <v>321.912</v>
      </c>
      <c r="R60" s="36">
        <v>313.508</v>
      </c>
      <c r="S60" s="36">
        <v>316.913</v>
      </c>
      <c r="T60" s="36">
        <v>275.88</v>
      </c>
      <c r="U60" s="36">
        <v>22000</v>
      </c>
      <c r="V60" s="36">
        <v>28000</v>
      </c>
      <c r="W60" s="36">
        <v>50000</v>
      </c>
      <c r="X60" s="36">
        <v>49000</v>
      </c>
      <c r="Y60" s="36">
        <v>69000</v>
      </c>
      <c r="Z60" s="36">
        <v>96000</v>
      </c>
      <c r="AA60" s="36">
        <v>103000</v>
      </c>
      <c r="AB60" s="36">
        <v>114000</v>
      </c>
      <c r="AC60" s="36">
        <v>92000</v>
      </c>
      <c r="AD60" s="36">
        <v>94000</v>
      </c>
      <c r="AE60" s="36">
        <v>98000</v>
      </c>
      <c r="AF60" s="36">
        <v>95000</v>
      </c>
      <c r="AG60" s="36">
        <v>97000</v>
      </c>
      <c r="AH60" s="36">
        <v>68000</v>
      </c>
      <c r="AI60" s="36">
        <v>68000</v>
      </c>
      <c r="AJ60" s="36">
        <v>102000</v>
      </c>
      <c r="AK60" s="36">
        <v>83000</v>
      </c>
      <c r="AL60" s="36">
        <v>97000</v>
      </c>
      <c r="AM60" s="36">
        <v>85000</v>
      </c>
      <c r="AN60" s="36">
        <v>100000</v>
      </c>
      <c r="AO60" s="36">
        <v>87000</v>
      </c>
      <c r="AP60" s="36">
        <v>148000</v>
      </c>
      <c r="AQ60" s="36">
        <v>140000</v>
      </c>
      <c r="AR60" s="36">
        <v>146000</v>
      </c>
      <c r="AS60" s="36">
        <v>138000</v>
      </c>
      <c r="AT60" s="36">
        <v>156000</v>
      </c>
      <c r="AU60" s="36">
        <v>150000</v>
      </c>
      <c r="AV60" s="41">
        <v>134000</v>
      </c>
      <c r="AW60" s="41">
        <v>172000</v>
      </c>
      <c r="AX60" s="41">
        <v>130000</v>
      </c>
    </row>
    <row r="61" spans="1:50" ht="12.75">
      <c r="A61" s="53"/>
      <c r="B61" s="60" t="s">
        <v>142</v>
      </c>
      <c r="C61" s="54"/>
      <c r="D61" s="36">
        <v>373000</v>
      </c>
      <c r="E61" s="36">
        <v>424000</v>
      </c>
      <c r="F61" s="36">
        <v>423000</v>
      </c>
      <c r="G61" s="36">
        <v>478000</v>
      </c>
      <c r="H61" s="36">
        <v>502000</v>
      </c>
      <c r="I61" s="36">
        <v>498000</v>
      </c>
      <c r="J61" s="36">
        <v>551000</v>
      </c>
      <c r="K61" s="36">
        <v>462000</v>
      </c>
      <c r="L61" s="36">
        <v>525000</v>
      </c>
      <c r="M61" s="36">
        <v>544000</v>
      </c>
      <c r="N61" s="36">
        <v>536000</v>
      </c>
      <c r="O61" s="36">
        <v>678000</v>
      </c>
      <c r="P61" s="36">
        <v>634000</v>
      </c>
      <c r="Q61" s="36">
        <v>565000</v>
      </c>
      <c r="R61" s="36">
        <v>560000</v>
      </c>
      <c r="S61" s="36">
        <v>630000</v>
      </c>
      <c r="T61" s="36">
        <v>613000</v>
      </c>
      <c r="U61" s="36">
        <v>649000</v>
      </c>
      <c r="V61" s="36">
        <v>576000</v>
      </c>
      <c r="W61" s="36">
        <v>557000</v>
      </c>
      <c r="X61" s="36">
        <v>522000</v>
      </c>
      <c r="Y61" s="36">
        <v>488000</v>
      </c>
      <c r="Z61" s="36">
        <v>493000</v>
      </c>
      <c r="AA61" s="36">
        <v>537000</v>
      </c>
      <c r="AB61" s="36">
        <v>551000</v>
      </c>
      <c r="AC61" s="36">
        <v>612000</v>
      </c>
      <c r="AD61" s="36">
        <v>579000</v>
      </c>
      <c r="AE61" s="36">
        <v>658000</v>
      </c>
      <c r="AF61" s="36">
        <v>729000</v>
      </c>
      <c r="AG61" s="36">
        <v>619000</v>
      </c>
      <c r="AH61" s="36">
        <v>738000</v>
      </c>
      <c r="AI61" s="36">
        <v>723000</v>
      </c>
      <c r="AJ61" s="36">
        <v>737000</v>
      </c>
      <c r="AK61" s="36">
        <v>752000</v>
      </c>
      <c r="AL61" s="36">
        <v>803000</v>
      </c>
      <c r="AM61" s="36">
        <v>822000</v>
      </c>
      <c r="AN61" s="36">
        <v>878000</v>
      </c>
      <c r="AO61" s="36">
        <v>928000</v>
      </c>
      <c r="AP61" s="36">
        <v>949000</v>
      </c>
      <c r="AQ61" s="36">
        <v>871000</v>
      </c>
      <c r="AR61" s="36">
        <v>891000</v>
      </c>
      <c r="AS61" s="36">
        <v>864000</v>
      </c>
      <c r="AT61" s="36">
        <v>986000</v>
      </c>
      <c r="AU61" s="36">
        <v>983000</v>
      </c>
      <c r="AV61" s="41">
        <v>1028000</v>
      </c>
      <c r="AW61" s="41">
        <v>1096000</v>
      </c>
      <c r="AX61" s="41">
        <v>1023000</v>
      </c>
    </row>
    <row r="62" spans="1:50" ht="12.75">
      <c r="A62" s="53"/>
      <c r="B62" s="60" t="s">
        <v>143</v>
      </c>
      <c r="C62" s="5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41"/>
      <c r="AW62" s="41"/>
      <c r="AX62" s="41"/>
    </row>
    <row r="63" spans="1:50" ht="12.75">
      <c r="A63" s="53"/>
      <c r="B63" s="60" t="s">
        <v>144</v>
      </c>
      <c r="C63" s="5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41"/>
      <c r="AW63" s="41"/>
      <c r="AX63" s="41"/>
    </row>
    <row r="64" spans="1:50" ht="12.75">
      <c r="A64" s="53"/>
      <c r="B64" s="51" t="s">
        <v>145</v>
      </c>
      <c r="C64" s="51"/>
      <c r="D64" s="40">
        <v>2839.515</v>
      </c>
      <c r="E64" s="40">
        <v>3147.551</v>
      </c>
      <c r="F64" s="40">
        <v>3887.963</v>
      </c>
      <c r="G64" s="40">
        <v>4333.661</v>
      </c>
      <c r="H64" s="40">
        <v>5242.697999999999</v>
      </c>
      <c r="I64" s="40">
        <v>5461.506</v>
      </c>
      <c r="J64" s="40">
        <v>5306.88</v>
      </c>
      <c r="K64" s="40">
        <v>6510.665</v>
      </c>
      <c r="L64" s="40">
        <v>6840.567</v>
      </c>
      <c r="M64" s="40">
        <v>7558.187</v>
      </c>
      <c r="N64" s="40">
        <v>8724.928</v>
      </c>
      <c r="O64" s="40">
        <v>9707.559</v>
      </c>
      <c r="P64" s="40">
        <v>11423.086</v>
      </c>
      <c r="Q64" s="40">
        <v>9857.747</v>
      </c>
      <c r="R64" s="40">
        <v>11369.105</v>
      </c>
      <c r="S64" s="40">
        <v>12690.583999999999</v>
      </c>
      <c r="T64" s="40">
        <v>13617.987</v>
      </c>
      <c r="U64" s="40">
        <v>15578.757</v>
      </c>
      <c r="V64" s="40">
        <v>15203.888</v>
      </c>
      <c r="W64" s="40">
        <v>14514.982</v>
      </c>
      <c r="X64" s="40">
        <v>14733.517</v>
      </c>
      <c r="Y64" s="40">
        <v>14230.675</v>
      </c>
      <c r="Z64" s="40">
        <v>16261.187</v>
      </c>
      <c r="AA64" s="40">
        <v>18640.074</v>
      </c>
      <c r="AB64" s="40">
        <v>19746.794</v>
      </c>
      <c r="AC64" s="40">
        <v>22220.279</v>
      </c>
      <c r="AD64" s="40">
        <v>19889.425</v>
      </c>
      <c r="AE64" s="40">
        <v>17289.003</v>
      </c>
      <c r="AF64" s="40">
        <v>17897.53</v>
      </c>
      <c r="AG64" s="40">
        <v>16944.408</v>
      </c>
      <c r="AH64" s="40">
        <v>15988.210999999998</v>
      </c>
      <c r="AI64" s="40">
        <v>16346.858</v>
      </c>
      <c r="AJ64" s="40">
        <v>18683.072</v>
      </c>
      <c r="AK64" s="40">
        <v>19016.979</v>
      </c>
      <c r="AL64" s="40">
        <v>22538.733999999997</v>
      </c>
      <c r="AM64" s="40">
        <v>23197.017999999996</v>
      </c>
      <c r="AN64" s="40">
        <v>24389.563999999995</v>
      </c>
      <c r="AO64" s="40">
        <v>23393.633</v>
      </c>
      <c r="AP64" s="40">
        <v>25266.493000000002</v>
      </c>
      <c r="AQ64" s="40">
        <v>25617.201999999997</v>
      </c>
      <c r="AR64" s="40">
        <v>25337.551</v>
      </c>
      <c r="AS64" s="40">
        <v>27315.592</v>
      </c>
      <c r="AT64" s="40">
        <v>31641.911999999997</v>
      </c>
      <c r="AU64" s="40">
        <v>36656.725</v>
      </c>
      <c r="AV64" s="41">
        <v>32431.657000000003</v>
      </c>
      <c r="AW64" s="41">
        <v>31234.173000000003</v>
      </c>
      <c r="AX64" s="41">
        <v>24741.507999999998</v>
      </c>
    </row>
    <row r="65" spans="1:50" s="33" customFormat="1" ht="12.75">
      <c r="A65" s="46" t="s">
        <v>146</v>
      </c>
      <c r="B65" s="46"/>
      <c r="C65" s="46"/>
      <c r="D65" s="47">
        <v>13307.428000000002</v>
      </c>
      <c r="E65" s="47">
        <v>11544.781000000004</v>
      </c>
      <c r="F65" s="47">
        <v>11539.287999999995</v>
      </c>
      <c r="G65" s="47">
        <v>13037.69</v>
      </c>
      <c r="H65" s="47">
        <v>14549.184000000003</v>
      </c>
      <c r="I65" s="47">
        <v>13397.366999999998</v>
      </c>
      <c r="J65" s="47">
        <v>11597.315</v>
      </c>
      <c r="K65" s="47">
        <v>10272.440999999997</v>
      </c>
      <c r="L65" s="47">
        <v>11391.216999999999</v>
      </c>
      <c r="M65" s="47">
        <v>12902.347000000002</v>
      </c>
      <c r="N65" s="47">
        <v>13690.188999999998</v>
      </c>
      <c r="O65" s="47">
        <v>15907.352000000003</v>
      </c>
      <c r="P65" s="47">
        <v>18423.657</v>
      </c>
      <c r="Q65" s="47">
        <v>15274.495</v>
      </c>
      <c r="R65" s="47">
        <v>16486.472999999998</v>
      </c>
      <c r="S65" s="47">
        <v>19410.916999999994</v>
      </c>
      <c r="T65" s="47">
        <v>21939.602</v>
      </c>
      <c r="U65" s="47">
        <v>21573.73</v>
      </c>
      <c r="V65" s="47">
        <v>23427.844000000005</v>
      </c>
      <c r="W65" s="47">
        <v>30437.689</v>
      </c>
      <c r="X65" s="47">
        <v>27415.185</v>
      </c>
      <c r="Y65" s="47">
        <v>25223.572000000007</v>
      </c>
      <c r="Z65" s="47">
        <v>26965.48499999999</v>
      </c>
      <c r="AA65" s="47">
        <v>31173.837000000003</v>
      </c>
      <c r="AB65" s="47">
        <v>33514.92599999999</v>
      </c>
      <c r="AC65" s="47">
        <v>43135.931999999986</v>
      </c>
      <c r="AD65" s="47">
        <v>42253.14</v>
      </c>
      <c r="AE65" s="47">
        <v>41597.431</v>
      </c>
      <c r="AF65" s="47">
        <v>42568.256</v>
      </c>
      <c r="AG65" s="47">
        <v>47461.586</v>
      </c>
      <c r="AH65" s="47">
        <v>46268.41199999999</v>
      </c>
      <c r="AI65" s="47">
        <v>43883.482999999986</v>
      </c>
      <c r="AJ65" s="47">
        <v>45407.069</v>
      </c>
      <c r="AK65" s="47">
        <v>45611.08099999999</v>
      </c>
      <c r="AL65" s="47">
        <v>51619.13400000002</v>
      </c>
      <c r="AM65" s="47">
        <v>55745.67300000001</v>
      </c>
      <c r="AN65" s="47">
        <v>60714.088999999985</v>
      </c>
      <c r="AO65" s="47">
        <v>67002.44</v>
      </c>
      <c r="AP65" s="47">
        <v>73195.88500000002</v>
      </c>
      <c r="AQ65" s="47">
        <v>71662.80599999997</v>
      </c>
      <c r="AR65" s="47">
        <v>68241.462</v>
      </c>
      <c r="AS65" s="47">
        <v>77532.685</v>
      </c>
      <c r="AT65" s="47">
        <v>88608.37100000001</v>
      </c>
      <c r="AU65" s="47">
        <v>109368.50699999997</v>
      </c>
      <c r="AV65" s="48">
        <v>114778.22200000004</v>
      </c>
      <c r="AW65" s="48">
        <v>128784.412</v>
      </c>
      <c r="AX65" s="48">
        <v>107408.85299999999</v>
      </c>
    </row>
    <row r="66" spans="1:47" ht="12.75">
      <c r="A66" s="46" t="s">
        <v>147</v>
      </c>
      <c r="B66" s="51"/>
      <c r="C66" s="51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</row>
    <row r="67" spans="1:47" ht="12.75">
      <c r="A67" s="27"/>
      <c r="B67" s="27"/>
      <c r="C67" s="27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1:50" ht="12.75">
      <c r="A68" s="27"/>
      <c r="B68" s="27"/>
      <c r="C68" s="27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47" ht="12.75">
      <c r="A69" s="27"/>
      <c r="B69" s="27"/>
      <c r="C69" s="27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50" ht="12.75">
      <c r="A70" s="27"/>
      <c r="B70" s="27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</row>
    <row r="71" spans="1:50" ht="12.75">
      <c r="A71" s="27"/>
      <c r="B71" s="27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</row>
    <row r="72" spans="1:50" ht="12.75">
      <c r="A72" s="27"/>
      <c r="B72" s="27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</row>
    <row r="73" spans="1:50" ht="12.75">
      <c r="A73" s="27"/>
      <c r="B73" s="27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</row>
    <row r="74" spans="1:50" ht="12.75">
      <c r="A74" s="27"/>
      <c r="B74" s="27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</row>
    <row r="75" spans="1:50" ht="12.75">
      <c r="A75" s="27"/>
      <c r="B75" s="27"/>
      <c r="C75" s="55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</row>
    <row r="76" spans="1:50" ht="12.75">
      <c r="A76" s="27"/>
      <c r="B76" s="27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</row>
    <row r="77" spans="1:3" ht="12.75">
      <c r="A77" s="27"/>
      <c r="B77" s="27"/>
      <c r="C77" s="27"/>
    </row>
    <row r="78" spans="1:3" ht="12.75">
      <c r="A78" s="27"/>
      <c r="B78" s="27"/>
      <c r="C78" s="27"/>
    </row>
    <row r="79" spans="1:50" ht="12.75">
      <c r="A79" s="27"/>
      <c r="B79" s="27"/>
      <c r="C79" s="27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</row>
    <row r="80" spans="1:50" ht="12.75">
      <c r="A80" s="27"/>
      <c r="B80" s="27"/>
      <c r="C80" s="5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</row>
    <row r="81" spans="1:50" ht="12.75">
      <c r="A81" s="27"/>
      <c r="B81" s="27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</row>
    <row r="82" spans="1:3" ht="12.75">
      <c r="A82" s="27"/>
      <c r="B82" s="27"/>
      <c r="C82" s="27"/>
    </row>
    <row r="83" spans="1:3" ht="12.75">
      <c r="A83" s="27"/>
      <c r="B83" s="27"/>
      <c r="C83" s="27"/>
    </row>
    <row r="84" spans="1:3" s="35" customFormat="1" ht="12.75">
      <c r="A84" s="27"/>
      <c r="B84" s="27"/>
      <c r="C84" s="27"/>
    </row>
    <row r="85" spans="1:3" s="33" customFormat="1" ht="12.75">
      <c r="A85" s="27"/>
      <c r="B85" s="27"/>
      <c r="C85" s="27"/>
    </row>
    <row r="86" spans="1:3" ht="12.75">
      <c r="A86" s="27"/>
      <c r="B86" s="27"/>
      <c r="C86" s="27"/>
    </row>
    <row r="87" spans="1:3" ht="12.75">
      <c r="A87" s="27"/>
      <c r="B87" s="27"/>
      <c r="C87" s="27"/>
    </row>
    <row r="88" spans="1:3" ht="12.75">
      <c r="A88" s="27"/>
      <c r="B88" s="27"/>
      <c r="C88" s="27"/>
    </row>
    <row r="89" spans="1:3" ht="12.75">
      <c r="A89" s="27"/>
      <c r="B89" s="27"/>
      <c r="C89" s="27"/>
    </row>
    <row r="90" spans="1:3" ht="12.75">
      <c r="A90" s="27"/>
      <c r="B90" s="27"/>
      <c r="C90" s="27"/>
    </row>
    <row r="91" spans="1:3" ht="12.75">
      <c r="A91" s="27"/>
      <c r="B91" s="27"/>
      <c r="C91" s="27"/>
    </row>
    <row r="92" spans="1:3" ht="12.75">
      <c r="A92" s="27"/>
      <c r="B92" s="27"/>
      <c r="C92" s="27"/>
    </row>
    <row r="93" spans="1:3" ht="12.75">
      <c r="A93" s="27"/>
      <c r="B93" s="27"/>
      <c r="C93" s="27"/>
    </row>
    <row r="94" spans="1:3" ht="12.75">
      <c r="A94" s="27"/>
      <c r="B94" s="27"/>
      <c r="C94" s="27"/>
    </row>
    <row r="95" spans="1:3" ht="12.75">
      <c r="A95" s="27"/>
      <c r="B95" s="27"/>
      <c r="C95" s="27"/>
    </row>
    <row r="96" spans="1:3" ht="12.75">
      <c r="A96" s="27"/>
      <c r="B96" s="27"/>
      <c r="C96" s="27"/>
    </row>
    <row r="97" spans="1:3" ht="12.75">
      <c r="A97" s="27"/>
      <c r="B97" s="27"/>
      <c r="C97" s="27"/>
    </row>
    <row r="98" spans="1:3" ht="12.75">
      <c r="A98" s="27"/>
      <c r="B98" s="27"/>
      <c r="C98" s="27"/>
    </row>
    <row r="99" spans="1:3" ht="12.75">
      <c r="A99" s="27"/>
      <c r="B99" s="27"/>
      <c r="C99" s="27"/>
    </row>
    <row r="100" spans="1:3" ht="12.75">
      <c r="A100" s="27"/>
      <c r="B100" s="27"/>
      <c r="C100" s="27"/>
    </row>
    <row r="101" spans="1:3" ht="12.75">
      <c r="A101" s="27"/>
      <c r="B101" s="27"/>
      <c r="C101" s="27"/>
    </row>
    <row r="102" spans="1:3" ht="12.75">
      <c r="A102" s="27"/>
      <c r="B102" s="27"/>
      <c r="C102" s="27"/>
    </row>
    <row r="103" spans="1:3" ht="12.75">
      <c r="A103" s="27"/>
      <c r="B103" s="27"/>
      <c r="C103" s="27"/>
    </row>
    <row r="104" spans="1:3" ht="12.75">
      <c r="A104" s="27"/>
      <c r="B104" s="27"/>
      <c r="C104" s="27"/>
    </row>
    <row r="105" spans="1:3" ht="12.75">
      <c r="A105" s="27"/>
      <c r="B105" s="27"/>
      <c r="C105" s="27"/>
    </row>
    <row r="106" spans="1:3" ht="12.75">
      <c r="A106" s="27"/>
      <c r="B106" s="27"/>
      <c r="C106" s="27"/>
    </row>
    <row r="107" spans="1:3" ht="12.75">
      <c r="A107" s="27"/>
      <c r="B107" s="27"/>
      <c r="C107" s="27"/>
    </row>
    <row r="108" spans="1:3" ht="12.75">
      <c r="A108" s="27"/>
      <c r="B108" s="27"/>
      <c r="C108" s="27"/>
    </row>
    <row r="109" spans="1:3" ht="12.75">
      <c r="A109" s="27"/>
      <c r="B109" s="27"/>
      <c r="C109" s="27"/>
    </row>
    <row r="110" spans="1:3" ht="12.75">
      <c r="A110" s="27"/>
      <c r="B110" s="27"/>
      <c r="C110" s="27"/>
    </row>
    <row r="111" spans="1:3" ht="12.75">
      <c r="A111" s="27"/>
      <c r="B111" s="27"/>
      <c r="C111" s="27"/>
    </row>
    <row r="112" spans="1:3" ht="12.75">
      <c r="A112" s="27"/>
      <c r="B112" s="27"/>
      <c r="C112" s="27"/>
    </row>
    <row r="113" spans="1:3" ht="12.75">
      <c r="A113" s="27"/>
      <c r="B113" s="27"/>
      <c r="C113" s="27"/>
    </row>
    <row r="114" spans="1:3" ht="12.75">
      <c r="A114" s="27"/>
      <c r="B114" s="27"/>
      <c r="C114" s="27"/>
    </row>
    <row r="115" spans="1:3" ht="12.75">
      <c r="A115" s="27"/>
      <c r="B115" s="27"/>
      <c r="C115" s="27"/>
    </row>
    <row r="116" spans="1:3" ht="12.75">
      <c r="A116" s="27"/>
      <c r="B116" s="27"/>
      <c r="C116" s="27"/>
    </row>
    <row r="117" spans="1:3" ht="12.75">
      <c r="A117" s="27"/>
      <c r="B117" s="27"/>
      <c r="C117" s="27"/>
    </row>
    <row r="118" spans="1:3" ht="12.75">
      <c r="A118" s="27"/>
      <c r="B118" s="27"/>
      <c r="C118" s="27"/>
    </row>
    <row r="119" spans="1:3" ht="12.75">
      <c r="A119" s="27"/>
      <c r="B119" s="27"/>
      <c r="C119" s="27"/>
    </row>
    <row r="120" spans="1:3" ht="12.75">
      <c r="A120" s="27"/>
      <c r="B120" s="27"/>
      <c r="C120" s="27"/>
    </row>
    <row r="121" spans="1:3" ht="12.75">
      <c r="A121" s="27"/>
      <c r="B121" s="27"/>
      <c r="C121" s="27"/>
    </row>
    <row r="122" spans="1:3" ht="12.75">
      <c r="A122" s="27"/>
      <c r="B122" s="27"/>
      <c r="C122" s="27"/>
    </row>
    <row r="123" spans="1:3" ht="12.75">
      <c r="A123" s="27"/>
      <c r="B123" s="27"/>
      <c r="C123" s="27"/>
    </row>
    <row r="124" spans="1:3" ht="12.75">
      <c r="A124" s="27"/>
      <c r="B124" s="27"/>
      <c r="C124" s="27"/>
    </row>
    <row r="125" spans="1:3" ht="12.75">
      <c r="A125" s="27"/>
      <c r="B125" s="27"/>
      <c r="C125" s="27"/>
    </row>
    <row r="126" spans="1:3" ht="12.75">
      <c r="A126" s="27"/>
      <c r="B126" s="27"/>
      <c r="C126" s="27"/>
    </row>
    <row r="127" spans="1:3" ht="12.75">
      <c r="A127" s="27"/>
      <c r="B127" s="27"/>
      <c r="C127" s="27"/>
    </row>
    <row r="128" spans="1:3" ht="12.75">
      <c r="A128" s="27"/>
      <c r="B128" s="27"/>
      <c r="C128" s="27"/>
    </row>
    <row r="129" spans="1:3" ht="12.75">
      <c r="A129" s="27"/>
      <c r="B129" s="27"/>
      <c r="C129" s="27"/>
    </row>
    <row r="130" spans="1:3" s="33" customFormat="1" ht="12.75">
      <c r="A130" s="27"/>
      <c r="B130" s="27"/>
      <c r="C130" s="27"/>
    </row>
    <row r="131" spans="1:3" ht="12.75">
      <c r="A131" s="27"/>
      <c r="B131" s="27"/>
      <c r="C131" s="27"/>
    </row>
    <row r="132" spans="1:3" s="31" customFormat="1" ht="12.75">
      <c r="A132" s="27"/>
      <c r="B132" s="27"/>
      <c r="C132" s="27"/>
    </row>
    <row r="133" spans="1:3" s="35" customFormat="1" ht="12.75">
      <c r="A133" s="27"/>
      <c r="B133" s="27"/>
      <c r="C133" s="27"/>
    </row>
    <row r="134" spans="1:3" ht="12.75">
      <c r="A134" s="27"/>
      <c r="B134" s="27"/>
      <c r="C134" s="27"/>
    </row>
    <row r="135" spans="1:3" ht="12.75">
      <c r="A135" s="27"/>
      <c r="B135" s="27"/>
      <c r="C135" s="27"/>
    </row>
    <row r="136" spans="1:3" ht="12.75">
      <c r="A136" s="27"/>
      <c r="B136" s="27"/>
      <c r="C136" s="27"/>
    </row>
    <row r="137" spans="1:3" ht="12.75">
      <c r="A137" s="27"/>
      <c r="B137" s="27"/>
      <c r="C137" s="27"/>
    </row>
    <row r="138" spans="1:3" ht="12.75">
      <c r="A138" s="27"/>
      <c r="B138" s="27"/>
      <c r="C138" s="27"/>
    </row>
    <row r="139" spans="1:3" ht="12.75">
      <c r="A139" s="27"/>
      <c r="B139" s="27"/>
      <c r="C139" s="27"/>
    </row>
    <row r="140" spans="1:2" ht="12.75">
      <c r="A140" s="27"/>
      <c r="B140" s="27"/>
    </row>
    <row r="141" spans="1:2" ht="12.75">
      <c r="A141" s="27"/>
      <c r="B141" s="27"/>
    </row>
    <row r="142" spans="1:2" ht="12.75">
      <c r="A142" s="27"/>
      <c r="B142" s="27"/>
    </row>
    <row r="143" spans="1:2" ht="12.75">
      <c r="A143" s="27"/>
      <c r="B143" s="27"/>
    </row>
    <row r="144" spans="1:2" ht="12.75">
      <c r="A144" s="27"/>
      <c r="B144" s="27"/>
    </row>
    <row r="145" spans="1:2" ht="12.75">
      <c r="A145" s="27"/>
      <c r="B145" s="27"/>
    </row>
    <row r="146" spans="1:2" ht="12.75">
      <c r="A146" s="27"/>
      <c r="B146" s="27"/>
    </row>
    <row r="147" spans="1:2" ht="12.75">
      <c r="A147" s="27"/>
      <c r="B147" s="27"/>
    </row>
    <row r="148" spans="1:2" ht="12.75">
      <c r="A148" s="27"/>
      <c r="B148" s="27"/>
    </row>
    <row r="149" spans="1:2" ht="12.75">
      <c r="A149" s="27"/>
      <c r="B149" s="27"/>
    </row>
    <row r="150" spans="1:2" ht="12.75">
      <c r="A150" s="27"/>
      <c r="B150" s="27"/>
    </row>
    <row r="151" spans="1:2" ht="12.75">
      <c r="A151" s="27"/>
      <c r="B151" s="27"/>
    </row>
    <row r="152" spans="1:2" ht="12.75">
      <c r="A152" s="27"/>
      <c r="B152" s="27"/>
    </row>
    <row r="153" spans="1:2" ht="12.75">
      <c r="A153" s="27"/>
      <c r="B153" s="27"/>
    </row>
    <row r="154" spans="1:2" ht="12.75">
      <c r="A154" s="27"/>
      <c r="B154" s="27"/>
    </row>
    <row r="155" spans="1:2" ht="12.75">
      <c r="A155" s="27"/>
      <c r="B155" s="27"/>
    </row>
    <row r="156" spans="1:2" ht="12.75">
      <c r="A156" s="27"/>
      <c r="B156" s="27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8"/>
  <sheetViews>
    <sheetView zoomScale="75" zoomScaleNormal="75" zoomScalePageLayoutView="0" workbookViewId="0" topLeftCell="A1">
      <pane xSplit="3" ySplit="4" topLeftCell="D5" activePane="bottomRight" state="frozen"/>
      <selection pane="topLeft" activeCell="F54" sqref="F54"/>
      <selection pane="topRight" activeCell="F54" sqref="F54"/>
      <selection pane="bottomLeft" activeCell="F54" sqref="F54"/>
      <selection pane="bottomRight" activeCell="E57" sqref="E57"/>
    </sheetView>
  </sheetViews>
  <sheetFormatPr defaultColWidth="14.28125" defaultRowHeight="12.75" outlineLevelRow="1"/>
  <cols>
    <col min="1" max="1" width="18.00390625" style="37" customWidth="1"/>
    <col min="2" max="2" width="16.28125" style="37" customWidth="1"/>
    <col min="3" max="3" width="40.8515625" style="37" customWidth="1"/>
    <col min="4" max="16384" width="14.28125" style="37" customWidth="1"/>
  </cols>
  <sheetData>
    <row r="1" spans="1:50" ht="23.25">
      <c r="A1" s="92" t="s">
        <v>215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</row>
    <row r="2" spans="1:50" s="29" customFormat="1" ht="12.75">
      <c r="A2" s="95" t="s">
        <v>219</v>
      </c>
      <c r="B2" s="96"/>
      <c r="C2" s="96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</row>
    <row r="3" spans="1:50" s="29" customFormat="1" ht="15.75">
      <c r="A3" s="96" t="s">
        <v>217</v>
      </c>
      <c r="B3" s="97"/>
      <c r="C3" s="97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</row>
    <row r="4" spans="1:50" s="33" customFormat="1" ht="12.75">
      <c r="A4" s="96"/>
      <c r="B4" s="96"/>
      <c r="C4" s="96"/>
      <c r="D4" s="98">
        <v>1962</v>
      </c>
      <c r="E4" s="98">
        <v>1963</v>
      </c>
      <c r="F4" s="98">
        <v>1964</v>
      </c>
      <c r="G4" s="98">
        <v>1965</v>
      </c>
      <c r="H4" s="98">
        <v>1966</v>
      </c>
      <c r="I4" s="98">
        <v>1967</v>
      </c>
      <c r="J4" s="98">
        <v>1968</v>
      </c>
      <c r="K4" s="98">
        <v>1969</v>
      </c>
      <c r="L4" s="98">
        <v>1970</v>
      </c>
      <c r="M4" s="98">
        <v>1971</v>
      </c>
      <c r="N4" s="98">
        <v>1972</v>
      </c>
      <c r="O4" s="98">
        <v>1973</v>
      </c>
      <c r="P4" s="98">
        <v>1974</v>
      </c>
      <c r="Q4" s="98">
        <v>1975</v>
      </c>
      <c r="R4" s="98">
        <v>1976</v>
      </c>
      <c r="S4" s="98">
        <v>1977</v>
      </c>
      <c r="T4" s="98">
        <v>1978</v>
      </c>
      <c r="U4" s="98">
        <v>1979</v>
      </c>
      <c r="V4" s="98">
        <v>1980</v>
      </c>
      <c r="W4" s="98">
        <v>1981</v>
      </c>
      <c r="X4" s="98">
        <v>1982</v>
      </c>
      <c r="Y4" s="98">
        <v>1983</v>
      </c>
      <c r="Z4" s="98">
        <v>1984</v>
      </c>
      <c r="AA4" s="98">
        <v>1985</v>
      </c>
      <c r="AB4" s="98">
        <v>1986</v>
      </c>
      <c r="AC4" s="98">
        <v>1987</v>
      </c>
      <c r="AD4" s="98">
        <v>1988</v>
      </c>
      <c r="AE4" s="98">
        <v>1989</v>
      </c>
      <c r="AF4" s="98">
        <v>1990</v>
      </c>
      <c r="AG4" s="98">
        <v>1991</v>
      </c>
      <c r="AH4" s="98">
        <v>1992</v>
      </c>
      <c r="AI4" s="98">
        <v>1993</v>
      </c>
      <c r="AJ4" s="98">
        <v>1994</v>
      </c>
      <c r="AK4" s="98">
        <v>1995</v>
      </c>
      <c r="AL4" s="98">
        <v>1996</v>
      </c>
      <c r="AM4" s="98">
        <v>1997</v>
      </c>
      <c r="AN4" s="98">
        <v>1998</v>
      </c>
      <c r="AO4" s="98">
        <v>1999</v>
      </c>
      <c r="AP4" s="98">
        <v>2000</v>
      </c>
      <c r="AQ4" s="98">
        <v>2001</v>
      </c>
      <c r="AR4" s="98">
        <v>2002</v>
      </c>
      <c r="AS4" s="98">
        <v>2003</v>
      </c>
      <c r="AT4" s="98">
        <v>2004</v>
      </c>
      <c r="AU4" s="98">
        <v>2005</v>
      </c>
      <c r="AV4" s="98">
        <v>2006</v>
      </c>
      <c r="AW4" s="98">
        <v>2007</v>
      </c>
      <c r="AX4" s="98">
        <v>2008</v>
      </c>
    </row>
    <row r="5" spans="1:50" s="33" customFormat="1" ht="12.75">
      <c r="A5" s="28" t="s">
        <v>148</v>
      </c>
      <c r="B5" s="31"/>
      <c r="C5" s="31"/>
      <c r="D5" s="57">
        <f aca="true" t="shared" si="0" ref="D5:AX5">D6+D17+D20+D23+D26+D28+D33</f>
        <v>374199.7</v>
      </c>
      <c r="E5" s="57">
        <f t="shared" si="0"/>
        <v>409776.3</v>
      </c>
      <c r="F5" s="57">
        <f t="shared" si="0"/>
        <v>426249.1</v>
      </c>
      <c r="G5" s="57">
        <f t="shared" si="0"/>
        <v>469562.8</v>
      </c>
      <c r="H5" s="57">
        <f t="shared" si="0"/>
        <v>517423.5</v>
      </c>
      <c r="I5" s="57">
        <f t="shared" si="0"/>
        <v>401701.9</v>
      </c>
      <c r="J5" s="57">
        <f t="shared" si="0"/>
        <v>304146.9</v>
      </c>
      <c r="K5" s="57">
        <f t="shared" si="0"/>
        <v>349410.025</v>
      </c>
      <c r="L5" s="57">
        <f t="shared" si="0"/>
        <v>324021.524</v>
      </c>
      <c r="M5" s="57">
        <f t="shared" si="0"/>
        <v>281592.62600000005</v>
      </c>
      <c r="N5" s="57">
        <f t="shared" si="0"/>
        <v>291372.05</v>
      </c>
      <c r="O5" s="57">
        <f t="shared" si="0"/>
        <v>334147.809</v>
      </c>
      <c r="P5" s="57">
        <f t="shared" si="0"/>
        <v>313975.51399999997</v>
      </c>
      <c r="Q5" s="57">
        <f t="shared" si="0"/>
        <v>380411.5</v>
      </c>
      <c r="R5" s="57">
        <f t="shared" si="0"/>
        <v>341155.769</v>
      </c>
      <c r="S5" s="57">
        <f t="shared" si="0"/>
        <v>410975.102</v>
      </c>
      <c r="T5" s="57">
        <f t="shared" si="0"/>
        <v>500750.3</v>
      </c>
      <c r="U5" s="57">
        <f t="shared" si="0"/>
        <v>579441.7969999999</v>
      </c>
      <c r="V5" s="57">
        <f t="shared" si="0"/>
        <v>565483.075</v>
      </c>
      <c r="W5" s="57">
        <f t="shared" si="0"/>
        <v>508453.8</v>
      </c>
      <c r="X5" s="57">
        <f t="shared" si="0"/>
        <v>377686.9</v>
      </c>
      <c r="Y5" s="57">
        <f t="shared" si="0"/>
        <v>345772.664</v>
      </c>
      <c r="Z5" s="57">
        <f t="shared" si="0"/>
        <v>499082.436</v>
      </c>
      <c r="AA5" s="57">
        <f t="shared" si="0"/>
        <v>712340.5199999999</v>
      </c>
      <c r="AB5" s="57">
        <f t="shared" si="0"/>
        <v>734252.966</v>
      </c>
      <c r="AC5" s="57">
        <f t="shared" si="0"/>
        <v>664249.24</v>
      </c>
      <c r="AD5" s="57">
        <f t="shared" si="0"/>
        <v>712323.464</v>
      </c>
      <c r="AE5" s="57">
        <f t="shared" si="0"/>
        <v>675605.6309999999</v>
      </c>
      <c r="AF5" s="57">
        <f t="shared" si="0"/>
        <v>632288.789</v>
      </c>
      <c r="AG5" s="57">
        <f t="shared" si="0"/>
        <v>482245.359</v>
      </c>
      <c r="AH5" s="57">
        <f t="shared" si="0"/>
        <v>579958.484</v>
      </c>
      <c r="AI5" s="57">
        <f t="shared" si="0"/>
        <v>647587.263</v>
      </c>
      <c r="AJ5" s="57">
        <f t="shared" si="0"/>
        <v>655256.5040000001</v>
      </c>
      <c r="AK5" s="57">
        <f t="shared" si="0"/>
        <v>629247.9850000001</v>
      </c>
      <c r="AL5" s="57">
        <f t="shared" si="0"/>
        <v>794977.2969999999</v>
      </c>
      <c r="AM5" s="57">
        <f t="shared" si="0"/>
        <v>802688.929</v>
      </c>
      <c r="AN5" s="57">
        <f t="shared" si="0"/>
        <v>726994.039</v>
      </c>
      <c r="AO5" s="57">
        <f t="shared" si="0"/>
        <v>702116.075</v>
      </c>
      <c r="AP5" s="57">
        <f t="shared" si="0"/>
        <v>740285.489</v>
      </c>
      <c r="AQ5" s="57">
        <f t="shared" si="0"/>
        <v>791281.096</v>
      </c>
      <c r="AR5" s="57">
        <f t="shared" si="0"/>
        <v>814175.088</v>
      </c>
      <c r="AS5" s="57">
        <f t="shared" si="0"/>
        <v>818880.361</v>
      </c>
      <c r="AT5" s="57">
        <f t="shared" si="0"/>
        <v>838015.36</v>
      </c>
      <c r="AU5" s="57">
        <f t="shared" si="0"/>
        <v>768700.647</v>
      </c>
      <c r="AV5" s="57">
        <f t="shared" si="0"/>
        <v>680105.823</v>
      </c>
      <c r="AW5" s="57">
        <f t="shared" si="0"/>
        <v>641591.171</v>
      </c>
      <c r="AX5" s="57">
        <f t="shared" si="0"/>
        <v>726867.037</v>
      </c>
    </row>
    <row r="6" spans="1:50" ht="12.75">
      <c r="A6" s="53"/>
      <c r="B6" s="54" t="s">
        <v>149</v>
      </c>
      <c r="C6" s="54"/>
      <c r="D6" s="36">
        <f aca="true" t="shared" si="1" ref="D6:AX6">SUM(D7:D16)</f>
        <v>324</v>
      </c>
      <c r="E6" s="36">
        <f t="shared" si="1"/>
        <v>13</v>
      </c>
      <c r="F6" s="36">
        <f t="shared" si="1"/>
        <v>141</v>
      </c>
      <c r="G6" s="36">
        <f t="shared" si="1"/>
        <v>150</v>
      </c>
      <c r="H6" s="36">
        <f t="shared" si="1"/>
        <v>104</v>
      </c>
      <c r="I6" s="36">
        <f t="shared" si="1"/>
        <v>47</v>
      </c>
      <c r="J6" s="36">
        <f t="shared" si="1"/>
        <v>30</v>
      </c>
      <c r="K6" s="36">
        <f t="shared" si="1"/>
        <v>8</v>
      </c>
      <c r="L6" s="36">
        <f t="shared" si="1"/>
        <v>10</v>
      </c>
      <c r="M6" s="36">
        <f t="shared" si="1"/>
        <v>12</v>
      </c>
      <c r="N6" s="36">
        <f t="shared" si="1"/>
        <v>25</v>
      </c>
      <c r="O6" s="36">
        <f t="shared" si="1"/>
        <v>11</v>
      </c>
      <c r="P6" s="36">
        <f t="shared" si="1"/>
        <v>1</v>
      </c>
      <c r="Q6" s="36">
        <f t="shared" si="1"/>
        <v>3</v>
      </c>
      <c r="R6" s="36">
        <f t="shared" si="1"/>
        <v>3</v>
      </c>
      <c r="S6" s="36">
        <f t="shared" si="1"/>
        <v>17</v>
      </c>
      <c r="T6" s="36">
        <f t="shared" si="1"/>
        <v>2</v>
      </c>
      <c r="U6" s="36">
        <f t="shared" si="1"/>
        <v>3</v>
      </c>
      <c r="V6" s="36">
        <f t="shared" si="1"/>
        <v>5</v>
      </c>
      <c r="W6" s="36">
        <f t="shared" si="1"/>
        <v>34</v>
      </c>
      <c r="X6" s="36">
        <f t="shared" si="1"/>
        <v>26</v>
      </c>
      <c r="Y6" s="36">
        <f t="shared" si="1"/>
        <v>27</v>
      </c>
      <c r="Z6" s="36">
        <f t="shared" si="1"/>
        <v>13</v>
      </c>
      <c r="AA6" s="36">
        <f t="shared" si="1"/>
        <v>11</v>
      </c>
      <c r="AB6" s="36">
        <f t="shared" si="1"/>
        <v>13</v>
      </c>
      <c r="AC6" s="36">
        <f t="shared" si="1"/>
        <v>873</v>
      </c>
      <c r="AD6" s="36">
        <f t="shared" si="1"/>
        <v>18</v>
      </c>
      <c r="AE6" s="36">
        <f t="shared" si="1"/>
        <v>24</v>
      </c>
      <c r="AF6" s="36">
        <f t="shared" si="1"/>
        <v>64</v>
      </c>
      <c r="AG6" s="36">
        <f t="shared" si="1"/>
        <v>447</v>
      </c>
      <c r="AH6" s="36">
        <f t="shared" si="1"/>
        <v>135</v>
      </c>
      <c r="AI6" s="36">
        <f t="shared" si="1"/>
        <v>128</v>
      </c>
      <c r="AJ6" s="36">
        <f t="shared" si="1"/>
        <v>944</v>
      </c>
      <c r="AK6" s="36">
        <f t="shared" si="1"/>
        <v>2650</v>
      </c>
      <c r="AL6" s="36">
        <f t="shared" si="1"/>
        <v>366</v>
      </c>
      <c r="AM6" s="36">
        <f t="shared" si="1"/>
        <v>533</v>
      </c>
      <c r="AN6" s="36">
        <f t="shared" si="1"/>
        <v>752</v>
      </c>
      <c r="AO6" s="36">
        <f t="shared" si="1"/>
        <v>817</v>
      </c>
      <c r="AP6" s="36">
        <f t="shared" si="1"/>
        <v>373</v>
      </c>
      <c r="AQ6" s="36">
        <f t="shared" si="1"/>
        <v>345</v>
      </c>
      <c r="AR6" s="36">
        <f t="shared" si="1"/>
        <v>387</v>
      </c>
      <c r="AS6" s="36">
        <f t="shared" si="1"/>
        <v>399</v>
      </c>
      <c r="AT6" s="36">
        <f t="shared" si="1"/>
        <v>476</v>
      </c>
      <c r="AU6" s="36">
        <f t="shared" si="1"/>
        <v>343</v>
      </c>
      <c r="AV6" s="36">
        <f t="shared" si="1"/>
        <v>229</v>
      </c>
      <c r="AW6" s="36">
        <f t="shared" si="1"/>
        <v>392</v>
      </c>
      <c r="AX6" s="36">
        <f t="shared" si="1"/>
        <v>338</v>
      </c>
    </row>
    <row r="7" spans="1:50" ht="12.75" outlineLevel="1">
      <c r="A7" s="53"/>
      <c r="B7" s="54"/>
      <c r="C7" s="54" t="s">
        <v>150</v>
      </c>
      <c r="D7" s="36">
        <v>24</v>
      </c>
      <c r="E7" s="36">
        <v>12</v>
      </c>
      <c r="F7" s="36">
        <v>5</v>
      </c>
      <c r="G7" s="36">
        <v>2</v>
      </c>
      <c r="H7" s="36">
        <v>3</v>
      </c>
      <c r="I7" s="36">
        <v>2</v>
      </c>
      <c r="J7" s="36">
        <v>2</v>
      </c>
      <c r="K7" s="36">
        <v>2</v>
      </c>
      <c r="L7" s="36">
        <v>3</v>
      </c>
      <c r="M7" s="36">
        <v>6</v>
      </c>
      <c r="N7" s="36">
        <v>5</v>
      </c>
      <c r="O7" s="36">
        <v>5</v>
      </c>
      <c r="P7" s="36">
        <v>0</v>
      </c>
      <c r="Q7" s="36">
        <v>0</v>
      </c>
      <c r="R7" s="36">
        <v>0</v>
      </c>
      <c r="S7" s="36">
        <v>4</v>
      </c>
      <c r="T7" s="36">
        <v>2</v>
      </c>
      <c r="U7" s="36">
        <v>3</v>
      </c>
      <c r="V7" s="36">
        <v>2</v>
      </c>
      <c r="W7" s="36">
        <v>2</v>
      </c>
      <c r="X7" s="36">
        <v>12</v>
      </c>
      <c r="Y7" s="36">
        <v>13</v>
      </c>
      <c r="Z7" s="36">
        <v>8</v>
      </c>
      <c r="AA7" s="36">
        <v>6</v>
      </c>
      <c r="AB7" s="36">
        <v>9</v>
      </c>
      <c r="AC7" s="36">
        <v>8</v>
      </c>
      <c r="AD7" s="36">
        <v>1</v>
      </c>
      <c r="AE7" s="36">
        <v>5</v>
      </c>
      <c r="AF7" s="36">
        <v>21</v>
      </c>
      <c r="AG7" s="36">
        <v>3</v>
      </c>
      <c r="AH7" s="36">
        <v>10</v>
      </c>
      <c r="AI7" s="36">
        <v>15</v>
      </c>
      <c r="AJ7" s="36">
        <v>713</v>
      </c>
      <c r="AK7" s="36">
        <v>1409</v>
      </c>
      <c r="AL7" s="36">
        <v>43</v>
      </c>
      <c r="AM7" s="36">
        <v>20</v>
      </c>
      <c r="AN7" s="36">
        <v>87</v>
      </c>
      <c r="AO7" s="36">
        <v>10</v>
      </c>
      <c r="AP7" s="36">
        <v>38</v>
      </c>
      <c r="AQ7" s="36">
        <v>119</v>
      </c>
      <c r="AR7" s="36">
        <v>106</v>
      </c>
      <c r="AS7" s="36">
        <v>140</v>
      </c>
      <c r="AT7" s="36">
        <v>189</v>
      </c>
      <c r="AU7" s="36">
        <v>123</v>
      </c>
      <c r="AV7" s="41">
        <v>96</v>
      </c>
      <c r="AW7" s="41">
        <v>163</v>
      </c>
      <c r="AX7" s="41">
        <v>24</v>
      </c>
    </row>
    <row r="8" spans="1:50" ht="12.75" outlineLevel="1">
      <c r="A8" s="53"/>
      <c r="B8" s="54"/>
      <c r="C8" s="54" t="s">
        <v>151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41">
        <v>0</v>
      </c>
      <c r="AW8" s="41">
        <v>0</v>
      </c>
      <c r="AX8" s="41">
        <v>0</v>
      </c>
    </row>
    <row r="9" spans="1:50" ht="12.75" outlineLevel="1">
      <c r="A9" s="53"/>
      <c r="B9" s="54"/>
      <c r="C9" s="54" t="s">
        <v>152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1</v>
      </c>
      <c r="L9" s="36">
        <v>1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1</v>
      </c>
      <c r="T9" s="36">
        <v>0</v>
      </c>
      <c r="U9" s="36">
        <v>0</v>
      </c>
      <c r="V9" s="36">
        <v>2</v>
      </c>
      <c r="W9" s="36">
        <v>0</v>
      </c>
      <c r="X9" s="36">
        <v>13</v>
      </c>
      <c r="Y9" s="36">
        <v>12</v>
      </c>
      <c r="Z9" s="36">
        <v>3</v>
      </c>
      <c r="AA9" s="36">
        <v>0</v>
      </c>
      <c r="AB9" s="36">
        <v>4</v>
      </c>
      <c r="AC9" s="36">
        <v>4</v>
      </c>
      <c r="AD9" s="36">
        <v>7</v>
      </c>
      <c r="AE9" s="36">
        <v>12</v>
      </c>
      <c r="AF9" s="36">
        <v>24</v>
      </c>
      <c r="AG9" s="36">
        <v>30</v>
      </c>
      <c r="AH9" s="36">
        <v>40</v>
      </c>
      <c r="AI9" s="36">
        <v>23</v>
      </c>
      <c r="AJ9" s="36">
        <v>54</v>
      </c>
      <c r="AK9" s="36">
        <v>67</v>
      </c>
      <c r="AL9" s="36">
        <v>77</v>
      </c>
      <c r="AM9" s="36">
        <v>62</v>
      </c>
      <c r="AN9" s="36">
        <v>70</v>
      </c>
      <c r="AO9" s="36">
        <v>97</v>
      </c>
      <c r="AP9" s="36">
        <v>84</v>
      </c>
      <c r="AQ9" s="36">
        <v>52</v>
      </c>
      <c r="AR9" s="36">
        <v>67</v>
      </c>
      <c r="AS9" s="36">
        <v>64</v>
      </c>
      <c r="AT9" s="36">
        <v>68</v>
      </c>
      <c r="AU9" s="36">
        <v>52</v>
      </c>
      <c r="AV9" s="41">
        <v>79</v>
      </c>
      <c r="AW9" s="41">
        <v>82</v>
      </c>
      <c r="AX9" s="41">
        <v>100</v>
      </c>
    </row>
    <row r="10" spans="1:50" ht="12.75" outlineLevel="1">
      <c r="A10" s="53"/>
      <c r="B10" s="54"/>
      <c r="C10" s="54" t="s">
        <v>153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41">
        <v>0</v>
      </c>
      <c r="AW10" s="41">
        <v>0</v>
      </c>
      <c r="AX10" s="41">
        <v>0</v>
      </c>
    </row>
    <row r="11" spans="1:50" ht="12.75" outlineLevel="1">
      <c r="A11" s="53"/>
      <c r="B11" s="54"/>
      <c r="C11" s="54" t="s">
        <v>154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41">
        <v>0</v>
      </c>
      <c r="AW11" s="41">
        <v>0</v>
      </c>
      <c r="AX11" s="41">
        <v>0</v>
      </c>
    </row>
    <row r="12" spans="1:50" ht="12.75" outlineLevel="1">
      <c r="A12" s="53"/>
      <c r="B12" s="54"/>
      <c r="C12" s="54" t="s">
        <v>155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1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41">
        <v>0</v>
      </c>
      <c r="AW12" s="41">
        <v>0</v>
      </c>
      <c r="AX12" s="41">
        <v>0</v>
      </c>
    </row>
    <row r="13" spans="1:50" ht="12.75" outlineLevel="1">
      <c r="A13" s="53"/>
      <c r="B13" s="54"/>
      <c r="C13" s="54" t="s">
        <v>156</v>
      </c>
      <c r="D13" s="36">
        <v>300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20</v>
      </c>
      <c r="O13" s="36">
        <v>0</v>
      </c>
      <c r="P13" s="36">
        <v>0</v>
      </c>
      <c r="Q13" s="36">
        <v>0</v>
      </c>
      <c r="R13" s="36">
        <v>0</v>
      </c>
      <c r="S13" s="36">
        <v>10</v>
      </c>
      <c r="T13" s="36">
        <v>0</v>
      </c>
      <c r="U13" s="36">
        <v>0</v>
      </c>
      <c r="V13" s="36">
        <v>0</v>
      </c>
      <c r="W13" s="36">
        <v>25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4</v>
      </c>
      <c r="AE13" s="36">
        <v>0</v>
      </c>
      <c r="AF13" s="36">
        <v>1</v>
      </c>
      <c r="AG13" s="36">
        <v>4</v>
      </c>
      <c r="AH13" s="36">
        <v>3</v>
      </c>
      <c r="AI13" s="36">
        <v>7</v>
      </c>
      <c r="AJ13" s="36">
        <v>54</v>
      </c>
      <c r="AK13" s="36">
        <v>1062</v>
      </c>
      <c r="AL13" s="36">
        <v>146</v>
      </c>
      <c r="AM13" s="36">
        <v>99</v>
      </c>
      <c r="AN13" s="36">
        <v>105</v>
      </c>
      <c r="AO13" s="36">
        <v>422</v>
      </c>
      <c r="AP13" s="36">
        <v>33</v>
      </c>
      <c r="AQ13" s="36">
        <v>4</v>
      </c>
      <c r="AR13" s="36">
        <v>8</v>
      </c>
      <c r="AS13" s="36">
        <v>13</v>
      </c>
      <c r="AT13" s="36">
        <v>29</v>
      </c>
      <c r="AU13" s="36">
        <v>11</v>
      </c>
      <c r="AV13" s="41">
        <v>2</v>
      </c>
      <c r="AW13" s="41">
        <v>17</v>
      </c>
      <c r="AX13" s="41">
        <v>24</v>
      </c>
    </row>
    <row r="14" spans="1:50" ht="12.75" outlineLevel="1">
      <c r="A14" s="53"/>
      <c r="B14" s="54"/>
      <c r="C14" s="54" t="s">
        <v>157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861</v>
      </c>
      <c r="AD14" s="36">
        <v>6</v>
      </c>
      <c r="AE14" s="36">
        <v>7</v>
      </c>
      <c r="AF14" s="36">
        <v>18</v>
      </c>
      <c r="AG14" s="36">
        <v>409</v>
      </c>
      <c r="AH14" s="36">
        <v>78</v>
      </c>
      <c r="AI14" s="36">
        <v>71</v>
      </c>
      <c r="AJ14" s="36">
        <v>103</v>
      </c>
      <c r="AK14" s="36">
        <v>85</v>
      </c>
      <c r="AL14" s="36">
        <v>53</v>
      </c>
      <c r="AM14" s="36">
        <v>295</v>
      </c>
      <c r="AN14" s="36">
        <v>446</v>
      </c>
      <c r="AO14" s="36">
        <v>277</v>
      </c>
      <c r="AP14" s="36">
        <v>205</v>
      </c>
      <c r="AQ14" s="36">
        <v>162</v>
      </c>
      <c r="AR14" s="36">
        <v>191</v>
      </c>
      <c r="AS14" s="36">
        <v>170</v>
      </c>
      <c r="AT14" s="36">
        <v>174</v>
      </c>
      <c r="AU14" s="36">
        <v>141</v>
      </c>
      <c r="AV14" s="41">
        <v>15</v>
      </c>
      <c r="AW14" s="41">
        <v>88</v>
      </c>
      <c r="AX14" s="41">
        <v>106</v>
      </c>
    </row>
    <row r="15" spans="1:50" ht="12.75" outlineLevel="1">
      <c r="A15" s="53"/>
      <c r="B15" s="54"/>
      <c r="C15" s="54" t="s">
        <v>158</v>
      </c>
      <c r="D15" s="36">
        <v>0</v>
      </c>
      <c r="E15" s="36">
        <v>0</v>
      </c>
      <c r="F15" s="36">
        <v>128</v>
      </c>
      <c r="G15" s="36">
        <v>139</v>
      </c>
      <c r="H15" s="36">
        <v>91</v>
      </c>
      <c r="I15" s="36">
        <v>39</v>
      </c>
      <c r="J15" s="36">
        <v>23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41">
        <v>0</v>
      </c>
      <c r="AW15" s="41">
        <v>0</v>
      </c>
      <c r="AX15" s="41">
        <v>0</v>
      </c>
    </row>
    <row r="16" spans="1:50" ht="12.75" outlineLevel="1">
      <c r="A16" s="53"/>
      <c r="B16" s="54"/>
      <c r="C16" s="54" t="s">
        <v>159</v>
      </c>
      <c r="D16" s="36">
        <v>0</v>
      </c>
      <c r="E16" s="36">
        <v>1</v>
      </c>
      <c r="F16" s="36">
        <v>8</v>
      </c>
      <c r="G16" s="36">
        <v>9</v>
      </c>
      <c r="H16" s="36">
        <v>10</v>
      </c>
      <c r="I16" s="36">
        <v>6</v>
      </c>
      <c r="J16" s="36">
        <v>5</v>
      </c>
      <c r="K16" s="36">
        <v>5</v>
      </c>
      <c r="L16" s="36">
        <v>6</v>
      </c>
      <c r="M16" s="36">
        <v>6</v>
      </c>
      <c r="N16" s="36">
        <v>0</v>
      </c>
      <c r="O16" s="36">
        <v>6</v>
      </c>
      <c r="P16" s="36">
        <v>1</v>
      </c>
      <c r="Q16" s="36">
        <v>3</v>
      </c>
      <c r="R16" s="36">
        <v>3</v>
      </c>
      <c r="S16" s="36">
        <v>2</v>
      </c>
      <c r="T16" s="36">
        <v>0</v>
      </c>
      <c r="U16" s="36">
        <v>0</v>
      </c>
      <c r="V16" s="36">
        <v>1</v>
      </c>
      <c r="W16" s="36">
        <v>7</v>
      </c>
      <c r="X16" s="36">
        <v>1</v>
      </c>
      <c r="Y16" s="36">
        <v>2</v>
      </c>
      <c r="Z16" s="36">
        <v>2</v>
      </c>
      <c r="AA16" s="36">
        <v>5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1</v>
      </c>
      <c r="AH16" s="36">
        <v>4</v>
      </c>
      <c r="AI16" s="36">
        <v>12</v>
      </c>
      <c r="AJ16" s="36">
        <v>20</v>
      </c>
      <c r="AK16" s="36">
        <v>27</v>
      </c>
      <c r="AL16" s="36">
        <v>47</v>
      </c>
      <c r="AM16" s="36">
        <v>57</v>
      </c>
      <c r="AN16" s="36">
        <v>43</v>
      </c>
      <c r="AO16" s="36">
        <v>11</v>
      </c>
      <c r="AP16" s="36">
        <v>13</v>
      </c>
      <c r="AQ16" s="36">
        <v>8</v>
      </c>
      <c r="AR16" s="36">
        <v>15</v>
      </c>
      <c r="AS16" s="36">
        <v>12</v>
      </c>
      <c r="AT16" s="36">
        <v>16</v>
      </c>
      <c r="AU16" s="36">
        <v>16</v>
      </c>
      <c r="AV16" s="41">
        <v>37</v>
      </c>
      <c r="AW16" s="41">
        <v>42</v>
      </c>
      <c r="AX16" s="41">
        <v>84</v>
      </c>
    </row>
    <row r="17" spans="1:50" ht="12.75">
      <c r="A17" s="53"/>
      <c r="B17" s="54" t="s">
        <v>160</v>
      </c>
      <c r="C17" s="54"/>
      <c r="D17" s="36">
        <f aca="true" t="shared" si="2" ref="D17:AX17">SUM(D18:D19)</f>
        <v>0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>
        <f t="shared" si="2"/>
        <v>0</v>
      </c>
      <c r="P17" s="36">
        <f t="shared" si="2"/>
        <v>0</v>
      </c>
      <c r="Q17" s="36">
        <f t="shared" si="2"/>
        <v>0</v>
      </c>
      <c r="R17" s="36">
        <f t="shared" si="2"/>
        <v>0</v>
      </c>
      <c r="S17" s="36">
        <f t="shared" si="2"/>
        <v>0</v>
      </c>
      <c r="T17" s="36">
        <f t="shared" si="2"/>
        <v>0</v>
      </c>
      <c r="U17" s="36">
        <f t="shared" si="2"/>
        <v>0</v>
      </c>
      <c r="V17" s="36">
        <f t="shared" si="2"/>
        <v>0</v>
      </c>
      <c r="W17" s="36">
        <f t="shared" si="2"/>
        <v>0</v>
      </c>
      <c r="X17" s="36">
        <f t="shared" si="2"/>
        <v>0</v>
      </c>
      <c r="Y17" s="36">
        <f t="shared" si="2"/>
        <v>0</v>
      </c>
      <c r="Z17" s="36">
        <f t="shared" si="2"/>
        <v>0</v>
      </c>
      <c r="AA17" s="36">
        <f t="shared" si="2"/>
        <v>0</v>
      </c>
      <c r="AB17" s="36">
        <f t="shared" si="2"/>
        <v>0</v>
      </c>
      <c r="AC17" s="36">
        <f t="shared" si="2"/>
        <v>0</v>
      </c>
      <c r="AD17" s="36">
        <f t="shared" si="2"/>
        <v>0</v>
      </c>
      <c r="AE17" s="36">
        <f t="shared" si="2"/>
        <v>0</v>
      </c>
      <c r="AF17" s="36">
        <f t="shared" si="2"/>
        <v>0</v>
      </c>
      <c r="AG17" s="36">
        <f t="shared" si="2"/>
        <v>0</v>
      </c>
      <c r="AH17" s="36">
        <f t="shared" si="2"/>
        <v>0</v>
      </c>
      <c r="AI17" s="36">
        <f t="shared" si="2"/>
        <v>0</v>
      </c>
      <c r="AJ17" s="36">
        <f t="shared" si="2"/>
        <v>0</v>
      </c>
      <c r="AK17" s="36">
        <f t="shared" si="2"/>
        <v>0</v>
      </c>
      <c r="AL17" s="36">
        <f t="shared" si="2"/>
        <v>0</v>
      </c>
      <c r="AM17" s="36">
        <f t="shared" si="2"/>
        <v>0</v>
      </c>
      <c r="AN17" s="36">
        <f t="shared" si="2"/>
        <v>0</v>
      </c>
      <c r="AO17" s="36">
        <f t="shared" si="2"/>
        <v>0</v>
      </c>
      <c r="AP17" s="36">
        <f t="shared" si="2"/>
        <v>0</v>
      </c>
      <c r="AQ17" s="36">
        <f t="shared" si="2"/>
        <v>0</v>
      </c>
      <c r="AR17" s="36">
        <f t="shared" si="2"/>
        <v>0</v>
      </c>
      <c r="AS17" s="36">
        <f t="shared" si="2"/>
        <v>0</v>
      </c>
      <c r="AT17" s="36">
        <f t="shared" si="2"/>
        <v>0</v>
      </c>
      <c r="AU17" s="36">
        <f t="shared" si="2"/>
        <v>0</v>
      </c>
      <c r="AV17" s="36">
        <f t="shared" si="2"/>
        <v>0</v>
      </c>
      <c r="AW17" s="36">
        <f t="shared" si="2"/>
        <v>0</v>
      </c>
      <c r="AX17" s="36">
        <f t="shared" si="2"/>
        <v>0</v>
      </c>
    </row>
    <row r="18" spans="1:50" ht="12.75" outlineLevel="1">
      <c r="A18" s="53"/>
      <c r="B18" s="54"/>
      <c r="C18" s="54" t="s">
        <v>161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41"/>
      <c r="AW18" s="41"/>
      <c r="AX18" s="41"/>
    </row>
    <row r="19" spans="1:50" ht="12.75" outlineLevel="1">
      <c r="A19" s="53"/>
      <c r="B19" s="54"/>
      <c r="C19" s="54" t="s">
        <v>162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41"/>
      <c r="AW19" s="41"/>
      <c r="AX19" s="41"/>
    </row>
    <row r="20" spans="1:50" ht="12.75">
      <c r="A20" s="53"/>
      <c r="B20" s="54" t="s">
        <v>163</v>
      </c>
      <c r="C20" s="54"/>
      <c r="D20" s="36">
        <f aca="true" t="shared" si="3" ref="D20:AX20">SUM(D21:D22)</f>
        <v>0</v>
      </c>
      <c r="E20" s="36">
        <f t="shared" si="3"/>
        <v>0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36">
        <f t="shared" si="3"/>
        <v>0</v>
      </c>
      <c r="J20" s="36">
        <f t="shared" si="3"/>
        <v>0</v>
      </c>
      <c r="K20" s="36">
        <f t="shared" si="3"/>
        <v>0</v>
      </c>
      <c r="L20" s="36">
        <f t="shared" si="3"/>
        <v>0</v>
      </c>
      <c r="M20" s="36">
        <f t="shared" si="3"/>
        <v>9</v>
      </c>
      <c r="N20" s="36">
        <f t="shared" si="3"/>
        <v>0</v>
      </c>
      <c r="O20" s="36">
        <f t="shared" si="3"/>
        <v>0</v>
      </c>
      <c r="P20" s="36">
        <f t="shared" si="3"/>
        <v>0</v>
      </c>
      <c r="Q20" s="36">
        <f t="shared" si="3"/>
        <v>2</v>
      </c>
      <c r="R20" s="36">
        <f t="shared" si="3"/>
        <v>22</v>
      </c>
      <c r="S20" s="36">
        <f t="shared" si="3"/>
        <v>38</v>
      </c>
      <c r="T20" s="36">
        <f t="shared" si="3"/>
        <v>445</v>
      </c>
      <c r="U20" s="36">
        <f t="shared" si="3"/>
        <v>136</v>
      </c>
      <c r="V20" s="36">
        <f t="shared" si="3"/>
        <v>574</v>
      </c>
      <c r="W20" s="36">
        <f t="shared" si="3"/>
        <v>84</v>
      </c>
      <c r="X20" s="36">
        <f t="shared" si="3"/>
        <v>85</v>
      </c>
      <c r="Y20" s="36">
        <f t="shared" si="3"/>
        <v>136</v>
      </c>
      <c r="Z20" s="36">
        <f t="shared" si="3"/>
        <v>1335</v>
      </c>
      <c r="AA20" s="36">
        <f t="shared" si="3"/>
        <v>5333</v>
      </c>
      <c r="AB20" s="36">
        <f t="shared" si="3"/>
        <v>10287</v>
      </c>
      <c r="AC20" s="36">
        <f t="shared" si="3"/>
        <v>11195</v>
      </c>
      <c r="AD20" s="36">
        <f t="shared" si="3"/>
        <v>15623</v>
      </c>
      <c r="AE20" s="36">
        <f t="shared" si="3"/>
        <v>18478</v>
      </c>
      <c r="AF20" s="36">
        <f t="shared" si="3"/>
        <v>17173</v>
      </c>
      <c r="AG20" s="36">
        <f t="shared" si="3"/>
        <v>12662</v>
      </c>
      <c r="AH20" s="36">
        <f t="shared" si="3"/>
        <v>4437</v>
      </c>
      <c r="AI20" s="36">
        <f t="shared" si="3"/>
        <v>4977</v>
      </c>
      <c r="AJ20" s="36">
        <f t="shared" si="3"/>
        <v>5072</v>
      </c>
      <c r="AK20" s="36">
        <f t="shared" si="3"/>
        <v>11347</v>
      </c>
      <c r="AL20" s="36">
        <f t="shared" si="3"/>
        <v>5059</v>
      </c>
      <c r="AM20" s="36">
        <f t="shared" si="3"/>
        <v>4866</v>
      </c>
      <c r="AN20" s="36">
        <f t="shared" si="3"/>
        <v>5058</v>
      </c>
      <c r="AO20" s="36">
        <f t="shared" si="3"/>
        <v>6728</v>
      </c>
      <c r="AP20" s="36">
        <f t="shared" si="3"/>
        <v>3104</v>
      </c>
      <c r="AQ20" s="36">
        <f t="shared" si="3"/>
        <v>1458</v>
      </c>
      <c r="AR20" s="36">
        <f t="shared" si="3"/>
        <v>732</v>
      </c>
      <c r="AS20" s="36">
        <f t="shared" si="3"/>
        <v>226</v>
      </c>
      <c r="AT20" s="36">
        <f t="shared" si="3"/>
        <v>387</v>
      </c>
      <c r="AU20" s="36">
        <f t="shared" si="3"/>
        <v>429</v>
      </c>
      <c r="AV20" s="36">
        <f t="shared" si="3"/>
        <v>2100</v>
      </c>
      <c r="AW20" s="36">
        <f t="shared" si="3"/>
        <v>1833</v>
      </c>
      <c r="AX20" s="36">
        <f t="shared" si="3"/>
        <v>4307</v>
      </c>
    </row>
    <row r="21" spans="1:50" ht="12.75" outlineLevel="1">
      <c r="A21" s="53"/>
      <c r="B21" s="54"/>
      <c r="C21" s="54" t="s">
        <v>164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9</v>
      </c>
      <c r="N21" s="42">
        <v>0</v>
      </c>
      <c r="O21" s="42">
        <v>0</v>
      </c>
      <c r="P21" s="42">
        <v>0</v>
      </c>
      <c r="Q21" s="42">
        <v>2</v>
      </c>
      <c r="R21" s="42">
        <v>22</v>
      </c>
      <c r="S21" s="42">
        <v>38</v>
      </c>
      <c r="T21" s="42">
        <v>445</v>
      </c>
      <c r="U21" s="42">
        <v>136</v>
      </c>
      <c r="V21" s="42">
        <v>574</v>
      </c>
      <c r="W21" s="42">
        <v>84</v>
      </c>
      <c r="X21" s="42">
        <v>85</v>
      </c>
      <c r="Y21" s="42">
        <v>136</v>
      </c>
      <c r="Z21" s="42">
        <v>1335</v>
      </c>
      <c r="AA21" s="42">
        <v>5333</v>
      </c>
      <c r="AB21" s="42">
        <v>10287</v>
      </c>
      <c r="AC21" s="42">
        <v>11195</v>
      </c>
      <c r="AD21" s="42">
        <v>15623</v>
      </c>
      <c r="AE21" s="42">
        <v>18478</v>
      </c>
      <c r="AF21" s="42">
        <v>17173</v>
      </c>
      <c r="AG21" s="42">
        <v>12662</v>
      </c>
      <c r="AH21" s="42">
        <v>4437</v>
      </c>
      <c r="AI21" s="42">
        <v>4977</v>
      </c>
      <c r="AJ21" s="42">
        <v>5072</v>
      </c>
      <c r="AK21" s="42">
        <v>11347</v>
      </c>
      <c r="AL21" s="42">
        <v>5059</v>
      </c>
      <c r="AM21" s="42">
        <v>4866</v>
      </c>
      <c r="AN21" s="42">
        <v>5058</v>
      </c>
      <c r="AO21" s="42">
        <v>6728</v>
      </c>
      <c r="AP21" s="42">
        <v>3104</v>
      </c>
      <c r="AQ21" s="42">
        <v>1458</v>
      </c>
      <c r="AR21" s="42">
        <v>732</v>
      </c>
      <c r="AS21" s="42">
        <v>226</v>
      </c>
      <c r="AT21" s="42">
        <v>387</v>
      </c>
      <c r="AU21" s="42">
        <v>429</v>
      </c>
      <c r="AV21" s="41">
        <v>2100</v>
      </c>
      <c r="AW21" s="41">
        <v>1833</v>
      </c>
      <c r="AX21" s="41">
        <v>4307</v>
      </c>
    </row>
    <row r="22" spans="1:50" ht="12.75" outlineLevel="1">
      <c r="A22" s="53"/>
      <c r="B22" s="54"/>
      <c r="C22" s="55" t="s">
        <v>165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1"/>
      <c r="AW22" s="41"/>
      <c r="AX22" s="41"/>
    </row>
    <row r="23" spans="1:50" ht="12.75">
      <c r="A23" s="53"/>
      <c r="B23" s="54" t="s">
        <v>166</v>
      </c>
      <c r="C23" s="54"/>
      <c r="D23" s="36">
        <f aca="true" t="shared" si="4" ref="D23:AX23">SUM(D24:D25)</f>
        <v>0</v>
      </c>
      <c r="E23" s="36">
        <f t="shared" si="4"/>
        <v>0</v>
      </c>
      <c r="F23" s="36">
        <f t="shared" si="4"/>
        <v>0</v>
      </c>
      <c r="G23" s="36">
        <f t="shared" si="4"/>
        <v>0</v>
      </c>
      <c r="H23" s="36">
        <f t="shared" si="4"/>
        <v>0</v>
      </c>
      <c r="I23" s="36">
        <f t="shared" si="4"/>
        <v>0</v>
      </c>
      <c r="J23" s="36">
        <f t="shared" si="4"/>
        <v>0</v>
      </c>
      <c r="K23" s="36">
        <f t="shared" si="4"/>
        <v>7.625</v>
      </c>
      <c r="L23" s="36">
        <f t="shared" si="4"/>
        <v>0.024</v>
      </c>
      <c r="M23" s="36">
        <f t="shared" si="4"/>
        <v>0.226</v>
      </c>
      <c r="N23" s="36">
        <f t="shared" si="4"/>
        <v>2.75</v>
      </c>
      <c r="O23" s="36">
        <f t="shared" si="4"/>
        <v>5.409</v>
      </c>
      <c r="P23" s="36">
        <f t="shared" si="4"/>
        <v>0.414</v>
      </c>
      <c r="Q23" s="36">
        <f t="shared" si="4"/>
        <v>0</v>
      </c>
      <c r="R23" s="36">
        <f t="shared" si="4"/>
        <v>0.769</v>
      </c>
      <c r="S23" s="36">
        <f t="shared" si="4"/>
        <v>0.402</v>
      </c>
      <c r="T23" s="36">
        <f t="shared" si="4"/>
        <v>0</v>
      </c>
      <c r="U23" s="36">
        <f t="shared" si="4"/>
        <v>0.597</v>
      </c>
      <c r="V23" s="36">
        <f t="shared" si="4"/>
        <v>1.375</v>
      </c>
      <c r="W23" s="36">
        <f t="shared" si="4"/>
        <v>3</v>
      </c>
      <c r="X23" s="36">
        <f t="shared" si="4"/>
        <v>0</v>
      </c>
      <c r="Y23" s="36">
        <f t="shared" si="4"/>
        <v>5.464</v>
      </c>
      <c r="Z23" s="36">
        <f t="shared" si="4"/>
        <v>37.136</v>
      </c>
      <c r="AA23" s="36">
        <f t="shared" si="4"/>
        <v>80.32</v>
      </c>
      <c r="AB23" s="36">
        <f t="shared" si="4"/>
        <v>59.966</v>
      </c>
      <c r="AC23" s="36">
        <f t="shared" si="4"/>
        <v>58.14</v>
      </c>
      <c r="AD23" s="36">
        <f t="shared" si="4"/>
        <v>116.464</v>
      </c>
      <c r="AE23" s="36">
        <f t="shared" si="4"/>
        <v>84.531</v>
      </c>
      <c r="AF23" s="36">
        <f t="shared" si="4"/>
        <v>84.589</v>
      </c>
      <c r="AG23" s="36">
        <f t="shared" si="4"/>
        <v>112.65899999999999</v>
      </c>
      <c r="AH23" s="36">
        <f t="shared" si="4"/>
        <v>108.98400000000001</v>
      </c>
      <c r="AI23" s="36">
        <f t="shared" si="4"/>
        <v>192.963</v>
      </c>
      <c r="AJ23" s="36">
        <f t="shared" si="4"/>
        <v>726.104</v>
      </c>
      <c r="AK23" s="36">
        <f t="shared" si="4"/>
        <v>1128.685</v>
      </c>
      <c r="AL23" s="36">
        <f t="shared" si="4"/>
        <v>300.097</v>
      </c>
      <c r="AM23" s="36">
        <f t="shared" si="4"/>
        <v>654.6289999999999</v>
      </c>
      <c r="AN23" s="36">
        <f t="shared" si="4"/>
        <v>635.9390000000001</v>
      </c>
      <c r="AO23" s="36">
        <f t="shared" si="4"/>
        <v>773.4749999999999</v>
      </c>
      <c r="AP23" s="36">
        <f t="shared" si="4"/>
        <v>913.489</v>
      </c>
      <c r="AQ23" s="36">
        <f t="shared" si="4"/>
        <v>342.596</v>
      </c>
      <c r="AR23" s="36">
        <f t="shared" si="4"/>
        <v>197.68800000000002</v>
      </c>
      <c r="AS23" s="36">
        <f t="shared" si="4"/>
        <v>571.5609999999999</v>
      </c>
      <c r="AT23" s="36">
        <f t="shared" si="4"/>
        <v>438.86</v>
      </c>
      <c r="AU23" s="36">
        <f t="shared" si="4"/>
        <v>477.74699999999996</v>
      </c>
      <c r="AV23" s="36">
        <f t="shared" si="4"/>
        <v>845.6229999999999</v>
      </c>
      <c r="AW23" s="36">
        <f t="shared" si="4"/>
        <v>3211.171</v>
      </c>
      <c r="AX23" s="36">
        <f t="shared" si="4"/>
        <v>2154.7369999999996</v>
      </c>
    </row>
    <row r="24" spans="1:50" ht="12.75" outlineLevel="1">
      <c r="A24" s="53"/>
      <c r="B24" s="54"/>
      <c r="C24" s="54" t="s">
        <v>167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1.544</v>
      </c>
      <c r="AE24" s="36">
        <v>0</v>
      </c>
      <c r="AF24" s="36">
        <v>0</v>
      </c>
      <c r="AG24" s="36">
        <v>5.437</v>
      </c>
      <c r="AH24" s="36">
        <v>0</v>
      </c>
      <c r="AI24" s="36">
        <v>95.826</v>
      </c>
      <c r="AJ24" s="36">
        <v>166.887</v>
      </c>
      <c r="AK24" s="36">
        <v>678.895</v>
      </c>
      <c r="AL24" s="36">
        <v>1.003</v>
      </c>
      <c r="AM24" s="36">
        <v>198.789</v>
      </c>
      <c r="AN24" s="36">
        <v>354</v>
      </c>
      <c r="AO24" s="36">
        <v>331.919</v>
      </c>
      <c r="AP24" s="36">
        <v>251.213</v>
      </c>
      <c r="AQ24" s="36">
        <v>7.936</v>
      </c>
      <c r="AR24" s="36">
        <v>21.983</v>
      </c>
      <c r="AS24" s="36">
        <v>247.399</v>
      </c>
      <c r="AT24" s="36">
        <v>5.091</v>
      </c>
      <c r="AU24" s="36">
        <v>47.356</v>
      </c>
      <c r="AV24" s="41">
        <v>26.42</v>
      </c>
      <c r="AW24" s="41">
        <v>20.774</v>
      </c>
      <c r="AX24" s="41">
        <v>4.441</v>
      </c>
    </row>
    <row r="25" spans="1:50" ht="12.75" outlineLevel="1">
      <c r="A25" s="53"/>
      <c r="B25" s="54"/>
      <c r="C25" s="54" t="s">
        <v>168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7.625</v>
      </c>
      <c r="L25" s="36">
        <v>0.024</v>
      </c>
      <c r="M25" s="36">
        <v>0.226</v>
      </c>
      <c r="N25" s="36">
        <v>2.75</v>
      </c>
      <c r="O25" s="36">
        <v>5.409</v>
      </c>
      <c r="P25" s="36">
        <v>0.414</v>
      </c>
      <c r="Q25" s="36">
        <v>0</v>
      </c>
      <c r="R25" s="36">
        <v>0.769</v>
      </c>
      <c r="S25" s="36">
        <v>0.402</v>
      </c>
      <c r="T25" s="36">
        <v>0</v>
      </c>
      <c r="U25" s="36">
        <v>0.597</v>
      </c>
      <c r="V25" s="36">
        <v>1.375</v>
      </c>
      <c r="W25" s="36">
        <v>3</v>
      </c>
      <c r="X25" s="36">
        <v>0</v>
      </c>
      <c r="Y25" s="36">
        <v>5.464</v>
      </c>
      <c r="Z25" s="36">
        <v>37.136</v>
      </c>
      <c r="AA25" s="36">
        <v>80.32</v>
      </c>
      <c r="AB25" s="36">
        <v>59.966</v>
      </c>
      <c r="AC25" s="36">
        <v>58.14</v>
      </c>
      <c r="AD25" s="36">
        <v>114.92</v>
      </c>
      <c r="AE25" s="36">
        <v>84.531</v>
      </c>
      <c r="AF25" s="36">
        <v>84.589</v>
      </c>
      <c r="AG25" s="36">
        <v>107.222</v>
      </c>
      <c r="AH25" s="36">
        <v>108.98400000000001</v>
      </c>
      <c r="AI25" s="36">
        <v>97.137</v>
      </c>
      <c r="AJ25" s="36">
        <v>559.217</v>
      </c>
      <c r="AK25" s="36">
        <v>449.79</v>
      </c>
      <c r="AL25" s="36">
        <v>299.094</v>
      </c>
      <c r="AM25" s="36">
        <v>455.84</v>
      </c>
      <c r="AN25" s="36">
        <v>281.939</v>
      </c>
      <c r="AO25" s="36">
        <v>441.556</v>
      </c>
      <c r="AP25" s="36">
        <v>662.2760000000001</v>
      </c>
      <c r="AQ25" s="36">
        <v>334.66</v>
      </c>
      <c r="AR25" s="36">
        <v>175.705</v>
      </c>
      <c r="AS25" s="36">
        <v>324.162</v>
      </c>
      <c r="AT25" s="36">
        <v>433.769</v>
      </c>
      <c r="AU25" s="36">
        <v>430.39099999999996</v>
      </c>
      <c r="AV25" s="41">
        <v>819.203</v>
      </c>
      <c r="AW25" s="41">
        <v>3190.397</v>
      </c>
      <c r="AX25" s="41">
        <v>2150.296</v>
      </c>
    </row>
    <row r="26" spans="1:50" s="55" customFormat="1" ht="12.75">
      <c r="A26" s="53"/>
      <c r="B26" s="54" t="s">
        <v>169</v>
      </c>
      <c r="C26" s="54"/>
      <c r="D26" s="44">
        <v>362753.7</v>
      </c>
      <c r="E26" s="44">
        <v>399974.3</v>
      </c>
      <c r="F26" s="44">
        <v>414227.1</v>
      </c>
      <c r="G26" s="44">
        <v>459999.8</v>
      </c>
      <c r="H26" s="44">
        <v>507382.5</v>
      </c>
      <c r="I26" s="44">
        <v>387621.9</v>
      </c>
      <c r="J26" s="44">
        <v>290633.9</v>
      </c>
      <c r="K26" s="44">
        <v>334460.4</v>
      </c>
      <c r="L26" s="44">
        <v>314170.5</v>
      </c>
      <c r="M26" s="44">
        <v>272515.4</v>
      </c>
      <c r="N26" s="44">
        <v>280579.3</v>
      </c>
      <c r="O26" s="44">
        <v>324118.4</v>
      </c>
      <c r="P26" s="44">
        <v>302342.1</v>
      </c>
      <c r="Q26" s="44">
        <v>367662.5</v>
      </c>
      <c r="R26" s="44">
        <v>328340</v>
      </c>
      <c r="S26" s="44">
        <v>398235.7</v>
      </c>
      <c r="T26" s="44">
        <v>487167.3</v>
      </c>
      <c r="U26" s="44">
        <v>563989.2</v>
      </c>
      <c r="V26" s="44">
        <v>548157.7</v>
      </c>
      <c r="W26" s="44">
        <v>493449.8</v>
      </c>
      <c r="X26" s="44">
        <v>365217.9</v>
      </c>
      <c r="Y26" s="44">
        <v>332480.2</v>
      </c>
      <c r="Z26" s="44">
        <v>485768.3</v>
      </c>
      <c r="AA26" s="44">
        <v>694231.2</v>
      </c>
      <c r="AB26" s="44">
        <v>714955</v>
      </c>
      <c r="AC26" s="44">
        <v>641890.1</v>
      </c>
      <c r="AD26" s="44">
        <v>689425</v>
      </c>
      <c r="AE26" s="44">
        <v>649300.1</v>
      </c>
      <c r="AF26" s="44">
        <v>607227.2</v>
      </c>
      <c r="AG26" s="44">
        <v>460816.7</v>
      </c>
      <c r="AH26" s="44">
        <v>566673.5</v>
      </c>
      <c r="AI26" s="44">
        <v>632659.3</v>
      </c>
      <c r="AJ26" s="44">
        <v>632339.4</v>
      </c>
      <c r="AK26" s="44">
        <v>604210.3</v>
      </c>
      <c r="AL26" s="44">
        <v>777675.2</v>
      </c>
      <c r="AM26" s="44">
        <v>788751.3</v>
      </c>
      <c r="AN26" s="44">
        <v>712805.1</v>
      </c>
      <c r="AO26" s="44">
        <v>684647.6</v>
      </c>
      <c r="AP26" s="44">
        <v>725501</v>
      </c>
      <c r="AQ26" s="44">
        <v>779021.5</v>
      </c>
      <c r="AR26" s="44">
        <v>804195.4</v>
      </c>
      <c r="AS26" s="44">
        <v>808957.8</v>
      </c>
      <c r="AT26" s="44">
        <v>827537.5</v>
      </c>
      <c r="AU26" s="44">
        <v>754513.9</v>
      </c>
      <c r="AV26" s="44">
        <v>661197.2</v>
      </c>
      <c r="AW26" s="44">
        <v>619534</v>
      </c>
      <c r="AX26" s="44">
        <v>696897.3</v>
      </c>
    </row>
    <row r="27" spans="1:50" ht="12.75">
      <c r="A27" s="53"/>
      <c r="B27" s="54" t="s">
        <v>170</v>
      </c>
      <c r="C27" s="54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41">
        <v>0</v>
      </c>
      <c r="AW27" s="41">
        <v>0</v>
      </c>
      <c r="AX27" s="41">
        <v>0</v>
      </c>
    </row>
    <row r="28" spans="1:50" ht="12.75">
      <c r="A28" s="53"/>
      <c r="B28" s="54" t="s">
        <v>171</v>
      </c>
      <c r="C28" s="54"/>
      <c r="D28" s="36">
        <f aca="true" t="shared" si="5" ref="D28:AX28">SUM(D29:D32)</f>
        <v>11122</v>
      </c>
      <c r="E28" s="36">
        <f t="shared" si="5"/>
        <v>9786</v>
      </c>
      <c r="F28" s="36">
        <f t="shared" si="5"/>
        <v>11878</v>
      </c>
      <c r="G28" s="36">
        <f t="shared" si="5"/>
        <v>9408</v>
      </c>
      <c r="H28" s="36">
        <f t="shared" si="5"/>
        <v>9933</v>
      </c>
      <c r="I28" s="36">
        <f t="shared" si="5"/>
        <v>14024</v>
      </c>
      <c r="J28" s="36">
        <f t="shared" si="5"/>
        <v>13482</v>
      </c>
      <c r="K28" s="36">
        <f t="shared" si="5"/>
        <v>14928</v>
      </c>
      <c r="L28" s="36">
        <f t="shared" si="5"/>
        <v>9840</v>
      </c>
      <c r="M28" s="36">
        <f t="shared" si="5"/>
        <v>9055</v>
      </c>
      <c r="N28" s="36">
        <f t="shared" si="5"/>
        <v>10762</v>
      </c>
      <c r="O28" s="36">
        <f t="shared" si="5"/>
        <v>10003</v>
      </c>
      <c r="P28" s="36">
        <f t="shared" si="5"/>
        <v>11621</v>
      </c>
      <c r="Q28" s="36">
        <f t="shared" si="5"/>
        <v>12737</v>
      </c>
      <c r="R28" s="36">
        <f t="shared" si="5"/>
        <v>12785</v>
      </c>
      <c r="S28" s="36">
        <f t="shared" si="5"/>
        <v>12678</v>
      </c>
      <c r="T28" s="36">
        <f t="shared" si="5"/>
        <v>13128</v>
      </c>
      <c r="U28" s="36">
        <f t="shared" si="5"/>
        <v>15305</v>
      </c>
      <c r="V28" s="36">
        <f t="shared" si="5"/>
        <v>16735</v>
      </c>
      <c r="W28" s="36">
        <f t="shared" si="5"/>
        <v>14877</v>
      </c>
      <c r="X28" s="36">
        <f t="shared" si="5"/>
        <v>12351</v>
      </c>
      <c r="Y28" s="36">
        <f t="shared" si="5"/>
        <v>13121</v>
      </c>
      <c r="Z28" s="36">
        <f t="shared" si="5"/>
        <v>11924</v>
      </c>
      <c r="AA28" s="36">
        <f t="shared" si="5"/>
        <v>12649</v>
      </c>
      <c r="AB28" s="36">
        <f t="shared" si="5"/>
        <v>8401</v>
      </c>
      <c r="AC28" s="36">
        <f t="shared" si="5"/>
        <v>10178</v>
      </c>
      <c r="AD28" s="36">
        <f t="shared" si="5"/>
        <v>5956</v>
      </c>
      <c r="AE28" s="36">
        <f t="shared" si="5"/>
        <v>4797</v>
      </c>
      <c r="AF28" s="36">
        <f t="shared" si="5"/>
        <v>4683</v>
      </c>
      <c r="AG28" s="36">
        <f t="shared" si="5"/>
        <v>4443</v>
      </c>
      <c r="AH28" s="36">
        <f t="shared" si="5"/>
        <v>4329</v>
      </c>
      <c r="AI28" s="36">
        <f t="shared" si="5"/>
        <v>3101</v>
      </c>
      <c r="AJ28" s="36">
        <f t="shared" si="5"/>
        <v>3703</v>
      </c>
      <c r="AK28" s="36">
        <f t="shared" si="5"/>
        <v>3408</v>
      </c>
      <c r="AL28" s="36">
        <f t="shared" si="5"/>
        <v>5220</v>
      </c>
      <c r="AM28" s="36">
        <f t="shared" si="5"/>
        <v>3210</v>
      </c>
      <c r="AN28" s="36">
        <f t="shared" si="5"/>
        <v>3315</v>
      </c>
      <c r="AO28" s="36">
        <f t="shared" si="5"/>
        <v>4372</v>
      </c>
      <c r="AP28" s="36">
        <f t="shared" si="5"/>
        <v>5004</v>
      </c>
      <c r="AQ28" s="36">
        <f t="shared" si="5"/>
        <v>6030</v>
      </c>
      <c r="AR28" s="36">
        <f t="shared" si="5"/>
        <v>6148</v>
      </c>
      <c r="AS28" s="36">
        <f t="shared" si="5"/>
        <v>5507</v>
      </c>
      <c r="AT28" s="36">
        <f t="shared" si="5"/>
        <v>6144</v>
      </c>
      <c r="AU28" s="36">
        <f t="shared" si="5"/>
        <v>5203</v>
      </c>
      <c r="AV28" s="36">
        <f t="shared" si="5"/>
        <v>5471</v>
      </c>
      <c r="AW28" s="36">
        <f t="shared" si="5"/>
        <v>4531</v>
      </c>
      <c r="AX28" s="36">
        <f t="shared" si="5"/>
        <v>6644</v>
      </c>
    </row>
    <row r="29" spans="1:50" ht="12.75" outlineLevel="1">
      <c r="A29" s="53"/>
      <c r="B29" s="54"/>
      <c r="C29" s="54" t="s">
        <v>172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41">
        <v>0</v>
      </c>
      <c r="AW29" s="41">
        <v>0</v>
      </c>
      <c r="AX29" s="41">
        <v>0</v>
      </c>
    </row>
    <row r="30" spans="1:50" ht="12.75" outlineLevel="1">
      <c r="A30" s="53"/>
      <c r="B30" s="54"/>
      <c r="C30" s="54" t="s">
        <v>173</v>
      </c>
      <c r="D30" s="36">
        <v>6794</v>
      </c>
      <c r="E30" s="36">
        <v>6035</v>
      </c>
      <c r="F30" s="36">
        <v>6674</v>
      </c>
      <c r="G30" s="36">
        <v>6059</v>
      </c>
      <c r="H30" s="36">
        <v>4945</v>
      </c>
      <c r="I30" s="36">
        <v>9827</v>
      </c>
      <c r="J30" s="36">
        <v>8442</v>
      </c>
      <c r="K30" s="36">
        <v>11834</v>
      </c>
      <c r="L30" s="36">
        <v>6745</v>
      </c>
      <c r="M30" s="36">
        <v>6003</v>
      </c>
      <c r="N30" s="36">
        <v>7782</v>
      </c>
      <c r="O30" s="36">
        <v>7025</v>
      </c>
      <c r="P30" s="36">
        <v>8267</v>
      </c>
      <c r="Q30" s="36">
        <v>9081</v>
      </c>
      <c r="R30" s="36">
        <v>10899</v>
      </c>
      <c r="S30" s="36">
        <v>9927</v>
      </c>
      <c r="T30" s="36">
        <v>9641</v>
      </c>
      <c r="U30" s="36">
        <v>10306</v>
      </c>
      <c r="V30" s="36">
        <v>11260</v>
      </c>
      <c r="W30" s="36">
        <v>10366</v>
      </c>
      <c r="X30" s="36">
        <v>8570</v>
      </c>
      <c r="Y30" s="36">
        <v>8582</v>
      </c>
      <c r="Z30" s="36">
        <v>8126</v>
      </c>
      <c r="AA30" s="36">
        <v>7310</v>
      </c>
      <c r="AB30" s="36">
        <v>4577</v>
      </c>
      <c r="AC30" s="36">
        <v>6344</v>
      </c>
      <c r="AD30" s="36">
        <v>2198</v>
      </c>
      <c r="AE30" s="36">
        <v>2175</v>
      </c>
      <c r="AF30" s="36">
        <v>2732</v>
      </c>
      <c r="AG30" s="36">
        <v>2255</v>
      </c>
      <c r="AH30" s="36">
        <v>1991</v>
      </c>
      <c r="AI30" s="36">
        <v>1161</v>
      </c>
      <c r="AJ30" s="36">
        <v>1578</v>
      </c>
      <c r="AK30" s="36">
        <v>1474</v>
      </c>
      <c r="AL30" s="36">
        <v>3313</v>
      </c>
      <c r="AM30" s="36">
        <v>1386</v>
      </c>
      <c r="AN30" s="36">
        <v>1292</v>
      </c>
      <c r="AO30" s="36">
        <v>1451</v>
      </c>
      <c r="AP30" s="36">
        <v>2108</v>
      </c>
      <c r="AQ30" s="36">
        <v>2340</v>
      </c>
      <c r="AR30" s="36">
        <v>3501</v>
      </c>
      <c r="AS30" s="36">
        <v>3101</v>
      </c>
      <c r="AT30" s="36">
        <v>2995</v>
      </c>
      <c r="AU30" s="36">
        <v>2166</v>
      </c>
      <c r="AV30" s="41">
        <v>1556</v>
      </c>
      <c r="AW30" s="41">
        <v>1422</v>
      </c>
      <c r="AX30" s="41">
        <v>2532</v>
      </c>
    </row>
    <row r="31" spans="1:50" ht="12.75" outlineLevel="1">
      <c r="A31" s="53"/>
      <c r="B31" s="54"/>
      <c r="C31" s="54" t="s">
        <v>174</v>
      </c>
      <c r="D31" s="36">
        <v>650</v>
      </c>
      <c r="E31" s="36">
        <v>649</v>
      </c>
      <c r="F31" s="36">
        <v>1881</v>
      </c>
      <c r="G31" s="36">
        <v>1147</v>
      </c>
      <c r="H31" s="36">
        <v>1904</v>
      </c>
      <c r="I31" s="36">
        <v>1076</v>
      </c>
      <c r="J31" s="36">
        <v>1045</v>
      </c>
      <c r="K31" s="36">
        <v>586</v>
      </c>
      <c r="L31" s="36">
        <v>1393</v>
      </c>
      <c r="M31" s="36">
        <v>2012</v>
      </c>
      <c r="N31" s="36">
        <v>1475</v>
      </c>
      <c r="O31" s="36">
        <v>1513</v>
      </c>
      <c r="P31" s="36">
        <v>1682</v>
      </c>
      <c r="Q31" s="36">
        <v>1144</v>
      </c>
      <c r="R31" s="36">
        <v>417</v>
      </c>
      <c r="S31" s="36">
        <v>1232</v>
      </c>
      <c r="T31" s="36">
        <v>2084</v>
      </c>
      <c r="U31" s="36">
        <v>2899</v>
      </c>
      <c r="V31" s="36">
        <v>2014</v>
      </c>
      <c r="W31" s="36">
        <v>1282</v>
      </c>
      <c r="X31" s="36">
        <v>1073</v>
      </c>
      <c r="Y31" s="36">
        <v>586</v>
      </c>
      <c r="Z31" s="36">
        <v>1006</v>
      </c>
      <c r="AA31" s="36">
        <v>1909</v>
      </c>
      <c r="AB31" s="36">
        <v>1724</v>
      </c>
      <c r="AC31" s="36">
        <v>1087</v>
      </c>
      <c r="AD31" s="36">
        <v>788</v>
      </c>
      <c r="AE31" s="36">
        <v>389</v>
      </c>
      <c r="AF31" s="36">
        <v>194</v>
      </c>
      <c r="AG31" s="36">
        <v>701</v>
      </c>
      <c r="AH31" s="36">
        <v>644</v>
      </c>
      <c r="AI31" s="36">
        <v>45</v>
      </c>
      <c r="AJ31" s="36">
        <v>493</v>
      </c>
      <c r="AK31" s="36">
        <v>197</v>
      </c>
      <c r="AL31" s="36">
        <v>289</v>
      </c>
      <c r="AM31" s="36">
        <v>355</v>
      </c>
      <c r="AN31" s="36">
        <v>403</v>
      </c>
      <c r="AO31" s="36">
        <v>932</v>
      </c>
      <c r="AP31" s="36">
        <v>762</v>
      </c>
      <c r="AQ31" s="36">
        <v>659</v>
      </c>
      <c r="AR31" s="36">
        <v>640</v>
      </c>
      <c r="AS31" s="36">
        <v>791</v>
      </c>
      <c r="AT31" s="36">
        <v>646</v>
      </c>
      <c r="AU31" s="36">
        <v>711</v>
      </c>
      <c r="AV31" s="41">
        <v>591</v>
      </c>
      <c r="AW31" s="41">
        <v>1088</v>
      </c>
      <c r="AX31" s="41">
        <v>1838</v>
      </c>
    </row>
    <row r="32" spans="1:50" ht="12.75" outlineLevel="1">
      <c r="A32" s="53"/>
      <c r="B32" s="54"/>
      <c r="C32" s="54" t="s">
        <v>175</v>
      </c>
      <c r="D32" s="36">
        <v>3678</v>
      </c>
      <c r="E32" s="36">
        <v>3102</v>
      </c>
      <c r="F32" s="36">
        <v>3323</v>
      </c>
      <c r="G32" s="36">
        <v>2202</v>
      </c>
      <c r="H32" s="36">
        <v>3084</v>
      </c>
      <c r="I32" s="36">
        <v>3121</v>
      </c>
      <c r="J32" s="36">
        <v>3995</v>
      </c>
      <c r="K32" s="36">
        <v>2508</v>
      </c>
      <c r="L32" s="36">
        <v>1702</v>
      </c>
      <c r="M32" s="36">
        <v>1040</v>
      </c>
      <c r="N32" s="36">
        <v>1505</v>
      </c>
      <c r="O32" s="36">
        <v>1465</v>
      </c>
      <c r="P32" s="36">
        <v>1672</v>
      </c>
      <c r="Q32" s="36">
        <v>2512</v>
      </c>
      <c r="R32" s="36">
        <v>1469</v>
      </c>
      <c r="S32" s="36">
        <v>1519</v>
      </c>
      <c r="T32" s="36">
        <v>1403</v>
      </c>
      <c r="U32" s="36">
        <v>2100</v>
      </c>
      <c r="V32" s="36">
        <v>3461</v>
      </c>
      <c r="W32" s="36">
        <v>3229</v>
      </c>
      <c r="X32" s="36">
        <v>2708</v>
      </c>
      <c r="Y32" s="36">
        <v>3953</v>
      </c>
      <c r="Z32" s="36">
        <v>2792</v>
      </c>
      <c r="AA32" s="36">
        <v>3430</v>
      </c>
      <c r="AB32" s="36">
        <v>2100</v>
      </c>
      <c r="AC32" s="36">
        <v>2747</v>
      </c>
      <c r="AD32" s="36">
        <v>2970</v>
      </c>
      <c r="AE32" s="36">
        <v>2233</v>
      </c>
      <c r="AF32" s="36">
        <v>1757</v>
      </c>
      <c r="AG32" s="36">
        <v>1487</v>
      </c>
      <c r="AH32" s="36">
        <v>1694</v>
      </c>
      <c r="AI32" s="36">
        <v>1895</v>
      </c>
      <c r="AJ32" s="36">
        <v>1632</v>
      </c>
      <c r="AK32" s="36">
        <v>1737</v>
      </c>
      <c r="AL32" s="36">
        <v>1618</v>
      </c>
      <c r="AM32" s="36">
        <v>1469</v>
      </c>
      <c r="AN32" s="36">
        <v>1620</v>
      </c>
      <c r="AO32" s="36">
        <v>1989</v>
      </c>
      <c r="AP32" s="36">
        <v>2134</v>
      </c>
      <c r="AQ32" s="36">
        <v>3031</v>
      </c>
      <c r="AR32" s="36">
        <v>2007</v>
      </c>
      <c r="AS32" s="36">
        <v>1615</v>
      </c>
      <c r="AT32" s="36">
        <v>2503</v>
      </c>
      <c r="AU32" s="36">
        <v>2326</v>
      </c>
      <c r="AV32" s="41">
        <v>3324</v>
      </c>
      <c r="AW32" s="41">
        <v>2021</v>
      </c>
      <c r="AX32" s="41">
        <v>2274</v>
      </c>
    </row>
    <row r="33" spans="1:50" ht="12.75">
      <c r="A33" s="53"/>
      <c r="B33" s="54" t="s">
        <v>176</v>
      </c>
      <c r="C33" s="54"/>
      <c r="D33" s="36">
        <v>0</v>
      </c>
      <c r="E33" s="36">
        <v>3</v>
      </c>
      <c r="F33" s="36">
        <v>3</v>
      </c>
      <c r="G33" s="36">
        <v>5</v>
      </c>
      <c r="H33" s="36">
        <v>4</v>
      </c>
      <c r="I33" s="36">
        <v>9</v>
      </c>
      <c r="J33" s="36">
        <v>1</v>
      </c>
      <c r="K33" s="36">
        <v>6</v>
      </c>
      <c r="L33" s="36">
        <v>1</v>
      </c>
      <c r="M33" s="36">
        <v>1</v>
      </c>
      <c r="N33" s="36">
        <v>3</v>
      </c>
      <c r="O33" s="36">
        <v>10</v>
      </c>
      <c r="P33" s="36">
        <v>11</v>
      </c>
      <c r="Q33" s="36">
        <v>7</v>
      </c>
      <c r="R33" s="36">
        <v>5</v>
      </c>
      <c r="S33" s="36">
        <v>6</v>
      </c>
      <c r="T33" s="36">
        <v>8</v>
      </c>
      <c r="U33" s="36">
        <v>8</v>
      </c>
      <c r="V33" s="36">
        <v>10</v>
      </c>
      <c r="W33" s="36">
        <v>6</v>
      </c>
      <c r="X33" s="36">
        <v>7</v>
      </c>
      <c r="Y33" s="36">
        <v>3</v>
      </c>
      <c r="Z33" s="36">
        <v>5</v>
      </c>
      <c r="AA33" s="36">
        <v>36</v>
      </c>
      <c r="AB33" s="36">
        <v>537</v>
      </c>
      <c r="AC33" s="36">
        <v>55</v>
      </c>
      <c r="AD33" s="36">
        <v>1185</v>
      </c>
      <c r="AE33" s="36">
        <v>2922</v>
      </c>
      <c r="AF33" s="36">
        <v>3057</v>
      </c>
      <c r="AG33" s="36">
        <v>3764</v>
      </c>
      <c r="AH33" s="36">
        <v>4275</v>
      </c>
      <c r="AI33" s="36">
        <v>6529</v>
      </c>
      <c r="AJ33" s="36">
        <v>12472</v>
      </c>
      <c r="AK33" s="36">
        <v>6504</v>
      </c>
      <c r="AL33" s="36">
        <v>6357</v>
      </c>
      <c r="AM33" s="36">
        <v>4674</v>
      </c>
      <c r="AN33" s="36">
        <v>4428</v>
      </c>
      <c r="AO33" s="36">
        <v>4778</v>
      </c>
      <c r="AP33" s="36">
        <v>5390</v>
      </c>
      <c r="AQ33" s="36">
        <v>4084</v>
      </c>
      <c r="AR33" s="36">
        <v>2515</v>
      </c>
      <c r="AS33" s="36">
        <v>3219</v>
      </c>
      <c r="AT33" s="36">
        <v>3032</v>
      </c>
      <c r="AU33" s="36">
        <v>7734</v>
      </c>
      <c r="AV33" s="41">
        <v>10263</v>
      </c>
      <c r="AW33" s="41">
        <v>12090</v>
      </c>
      <c r="AX33" s="41">
        <v>16526</v>
      </c>
    </row>
    <row r="34" spans="1:50" s="33" customFormat="1" ht="12.75">
      <c r="A34" s="29" t="s">
        <v>177</v>
      </c>
      <c r="D34" s="32">
        <f aca="true" t="shared" si="6" ref="D34:AX34">D35+D36+D46</f>
        <v>2880.024</v>
      </c>
      <c r="E34" s="32">
        <f t="shared" si="6"/>
        <v>4139.0470000000005</v>
      </c>
      <c r="F34" s="32">
        <f t="shared" si="6"/>
        <v>12626.844000000001</v>
      </c>
      <c r="G34" s="32">
        <f t="shared" si="6"/>
        <v>4459.715999999999</v>
      </c>
      <c r="H34" s="32">
        <f t="shared" si="6"/>
        <v>19836.132000000005</v>
      </c>
      <c r="I34" s="32">
        <f t="shared" si="6"/>
        <v>7502.762000000001</v>
      </c>
      <c r="J34" s="32">
        <f t="shared" si="6"/>
        <v>8290.921</v>
      </c>
      <c r="K34" s="32">
        <f t="shared" si="6"/>
        <v>24784.374000000003</v>
      </c>
      <c r="L34" s="32">
        <f t="shared" si="6"/>
        <v>42933.102</v>
      </c>
      <c r="M34" s="32">
        <f t="shared" si="6"/>
        <v>21998.489999999998</v>
      </c>
      <c r="N34" s="32">
        <f t="shared" si="6"/>
        <v>64766.676999999996</v>
      </c>
      <c r="O34" s="32">
        <f t="shared" si="6"/>
        <v>92721.29100000001</v>
      </c>
      <c r="P34" s="32">
        <f t="shared" si="6"/>
        <v>82070.106</v>
      </c>
      <c r="Q34" s="32">
        <f t="shared" si="6"/>
        <v>48727.735</v>
      </c>
      <c r="R34" s="32">
        <f t="shared" si="6"/>
        <v>87459.884</v>
      </c>
      <c r="S34" s="32">
        <f t="shared" si="6"/>
        <v>85389.22300000001</v>
      </c>
      <c r="T34" s="32">
        <f t="shared" si="6"/>
        <v>88600.98499999999</v>
      </c>
      <c r="U34" s="32">
        <f t="shared" si="6"/>
        <v>96752.108</v>
      </c>
      <c r="V34" s="32">
        <f t="shared" si="6"/>
        <v>106769.517</v>
      </c>
      <c r="W34" s="32">
        <f t="shared" si="6"/>
        <v>102322.157</v>
      </c>
      <c r="X34" s="32">
        <f t="shared" si="6"/>
        <v>118642.522</v>
      </c>
      <c r="Y34" s="32">
        <f t="shared" si="6"/>
        <v>172199.19199999998</v>
      </c>
      <c r="Z34" s="32">
        <f t="shared" si="6"/>
        <v>154934.26299999998</v>
      </c>
      <c r="AA34" s="32">
        <f t="shared" si="6"/>
        <v>143427.17899999997</v>
      </c>
      <c r="AB34" s="32">
        <f t="shared" si="6"/>
        <v>157376.581</v>
      </c>
      <c r="AC34" s="32">
        <f t="shared" si="6"/>
        <v>176132.43300000002</v>
      </c>
      <c r="AD34" s="32">
        <f t="shared" si="6"/>
        <v>172496.403</v>
      </c>
      <c r="AE34" s="32">
        <f t="shared" si="6"/>
        <v>176656.65599999996</v>
      </c>
      <c r="AF34" s="32">
        <f t="shared" si="6"/>
        <v>166352.26499999998</v>
      </c>
      <c r="AG34" s="32">
        <f t="shared" si="6"/>
        <v>156055.71</v>
      </c>
      <c r="AH34" s="32">
        <f t="shared" si="6"/>
        <v>164896.59199999998</v>
      </c>
      <c r="AI34" s="32">
        <f t="shared" si="6"/>
        <v>193315.887</v>
      </c>
      <c r="AJ34" s="32">
        <f t="shared" si="6"/>
        <v>205878.25600000002</v>
      </c>
      <c r="AK34" s="32">
        <f t="shared" si="6"/>
        <v>203528.434</v>
      </c>
      <c r="AL34" s="32">
        <f t="shared" si="6"/>
        <v>212128.16199999998</v>
      </c>
      <c r="AM34" s="32">
        <f t="shared" si="6"/>
        <v>237505.12399999998</v>
      </c>
      <c r="AN34" s="32">
        <f t="shared" si="6"/>
        <v>263394.974</v>
      </c>
      <c r="AO34" s="32">
        <f t="shared" si="6"/>
        <v>334360.18899999995</v>
      </c>
      <c r="AP34" s="32">
        <f t="shared" si="6"/>
        <v>362287.77</v>
      </c>
      <c r="AQ34" s="32">
        <f t="shared" si="6"/>
        <v>442013.01100000006</v>
      </c>
      <c r="AR34" s="32">
        <f t="shared" si="6"/>
        <v>458963.508</v>
      </c>
      <c r="AS34" s="32">
        <f t="shared" si="6"/>
        <v>474524.5319999999</v>
      </c>
      <c r="AT34" s="32">
        <f t="shared" si="6"/>
        <v>462022.726</v>
      </c>
      <c r="AU34" s="32">
        <f t="shared" si="6"/>
        <v>469040.25399999996</v>
      </c>
      <c r="AV34" s="32">
        <f t="shared" si="6"/>
        <v>456079.69899999996</v>
      </c>
      <c r="AW34" s="32">
        <f t="shared" si="6"/>
        <v>665269.6520000001</v>
      </c>
      <c r="AX34" s="32">
        <f t="shared" si="6"/>
        <v>1065773.196</v>
      </c>
    </row>
    <row r="35" spans="1:50" ht="12.75">
      <c r="A35" s="43"/>
      <c r="B35" s="59" t="s">
        <v>178</v>
      </c>
      <c r="C35" s="55"/>
      <c r="D35" s="36">
        <v>2687.48</v>
      </c>
      <c r="E35" s="36">
        <v>2318.663</v>
      </c>
      <c r="F35" s="36">
        <v>3274.378</v>
      </c>
      <c r="G35" s="36">
        <v>1238.312</v>
      </c>
      <c r="H35" s="36">
        <v>1421.374</v>
      </c>
      <c r="I35" s="36">
        <v>1773.312</v>
      </c>
      <c r="J35" s="36">
        <v>2977.511</v>
      </c>
      <c r="K35" s="36">
        <v>3624.601</v>
      </c>
      <c r="L35" s="36">
        <v>4821.249</v>
      </c>
      <c r="M35" s="36">
        <v>1156.937</v>
      </c>
      <c r="N35" s="36">
        <v>1722.687</v>
      </c>
      <c r="O35" s="36">
        <v>3345</v>
      </c>
      <c r="P35" s="36">
        <v>5275.874</v>
      </c>
      <c r="Q35" s="36">
        <v>3455.342</v>
      </c>
      <c r="R35" s="36">
        <v>2991.75</v>
      </c>
      <c r="S35" s="36">
        <v>2322.687</v>
      </c>
      <c r="T35" s="36">
        <v>8842.171</v>
      </c>
      <c r="U35" s="36">
        <v>15881.682</v>
      </c>
      <c r="V35" s="36">
        <v>28215.436</v>
      </c>
      <c r="W35" s="36">
        <v>35206.69</v>
      </c>
      <c r="X35" s="36">
        <v>45656.436</v>
      </c>
      <c r="Y35" s="36">
        <v>59505.854999999996</v>
      </c>
      <c r="Z35" s="36">
        <v>67035.575</v>
      </c>
      <c r="AA35" s="36">
        <v>63081.995</v>
      </c>
      <c r="AB35" s="36">
        <v>67516.353</v>
      </c>
      <c r="AC35" s="36">
        <v>79323.694</v>
      </c>
      <c r="AD35" s="36">
        <v>77762.404</v>
      </c>
      <c r="AE35" s="36">
        <v>67855.13699999999</v>
      </c>
      <c r="AF35" s="36">
        <v>71588.641</v>
      </c>
      <c r="AG35" s="36">
        <v>63355.577999999994</v>
      </c>
      <c r="AH35" s="36">
        <v>64447.684</v>
      </c>
      <c r="AI35" s="36">
        <v>80085.872</v>
      </c>
      <c r="AJ35" s="36">
        <v>93517.25200000001</v>
      </c>
      <c r="AK35" s="36">
        <v>89225.997</v>
      </c>
      <c r="AL35" s="36">
        <v>85408.693</v>
      </c>
      <c r="AM35" s="36">
        <v>102461.16699999999</v>
      </c>
      <c r="AN35" s="36">
        <v>88367.725</v>
      </c>
      <c r="AO35" s="36">
        <v>91852.402</v>
      </c>
      <c r="AP35" s="36">
        <v>129303.69099999998</v>
      </c>
      <c r="AQ35" s="36">
        <v>159575.21600000001</v>
      </c>
      <c r="AR35" s="36">
        <v>152282.76799999998</v>
      </c>
      <c r="AS35" s="36">
        <v>167251.862</v>
      </c>
      <c r="AT35" s="36">
        <v>167595.12399999998</v>
      </c>
      <c r="AU35" s="36">
        <v>162558.51700000002</v>
      </c>
      <c r="AV35" s="41">
        <v>132580.28499999997</v>
      </c>
      <c r="AW35" s="41">
        <v>185525.604</v>
      </c>
      <c r="AX35" s="41">
        <v>169286.88600000006</v>
      </c>
    </row>
    <row r="36" spans="1:50" ht="12.75">
      <c r="A36" s="43"/>
      <c r="B36" s="39" t="s">
        <v>179</v>
      </c>
      <c r="C36" s="55"/>
      <c r="D36" s="36">
        <f aca="true" t="shared" si="7" ref="D36:AX36">SUM(D37:D45)</f>
        <v>190.06</v>
      </c>
      <c r="E36" s="36">
        <f t="shared" si="7"/>
        <v>150.112</v>
      </c>
      <c r="F36" s="36">
        <f t="shared" si="7"/>
        <v>166.197</v>
      </c>
      <c r="G36" s="36">
        <f t="shared" si="7"/>
        <v>276.78</v>
      </c>
      <c r="H36" s="36">
        <f t="shared" si="7"/>
        <v>321.85</v>
      </c>
      <c r="I36" s="36">
        <f t="shared" si="7"/>
        <v>418.007</v>
      </c>
      <c r="J36" s="36">
        <f t="shared" si="7"/>
        <v>510.337</v>
      </c>
      <c r="K36" s="36">
        <f t="shared" si="7"/>
        <v>11326.985</v>
      </c>
      <c r="L36" s="36">
        <f t="shared" si="7"/>
        <v>34668.865</v>
      </c>
      <c r="M36" s="36">
        <f t="shared" si="7"/>
        <v>17184.784</v>
      </c>
      <c r="N36" s="36">
        <f t="shared" si="7"/>
        <v>59870.882</v>
      </c>
      <c r="O36" s="36">
        <f t="shared" si="7"/>
        <v>80596.36200000001</v>
      </c>
      <c r="P36" s="36">
        <f t="shared" si="7"/>
        <v>63560.588</v>
      </c>
      <c r="Q36" s="36">
        <f t="shared" si="7"/>
        <v>44211.533</v>
      </c>
      <c r="R36" s="36">
        <f t="shared" si="7"/>
        <v>79299.626</v>
      </c>
      <c r="S36" s="36">
        <f t="shared" si="7"/>
        <v>74700.369</v>
      </c>
      <c r="T36" s="36">
        <f t="shared" si="7"/>
        <v>77756.14799999999</v>
      </c>
      <c r="U36" s="36">
        <f t="shared" si="7"/>
        <v>76590.632</v>
      </c>
      <c r="V36" s="36">
        <f t="shared" si="7"/>
        <v>67653.64</v>
      </c>
      <c r="W36" s="36">
        <f t="shared" si="7"/>
        <v>63753.147</v>
      </c>
      <c r="X36" s="36">
        <f t="shared" si="7"/>
        <v>61971.274</v>
      </c>
      <c r="Y36" s="36">
        <f t="shared" si="7"/>
        <v>107517.266</v>
      </c>
      <c r="Z36" s="36">
        <f t="shared" si="7"/>
        <v>80398.896</v>
      </c>
      <c r="AA36" s="36">
        <f t="shared" si="7"/>
        <v>71498.17199999999</v>
      </c>
      <c r="AB36" s="36">
        <f t="shared" si="7"/>
        <v>78125.02100000001</v>
      </c>
      <c r="AC36" s="36">
        <f t="shared" si="7"/>
        <v>89939.658</v>
      </c>
      <c r="AD36" s="36">
        <f t="shared" si="7"/>
        <v>81917.212</v>
      </c>
      <c r="AE36" s="36">
        <f t="shared" si="7"/>
        <v>90358.14799999999</v>
      </c>
      <c r="AF36" s="36">
        <f t="shared" si="7"/>
        <v>87460.64799999999</v>
      </c>
      <c r="AG36" s="36">
        <f t="shared" si="7"/>
        <v>87674.28600000001</v>
      </c>
      <c r="AH36" s="36">
        <f t="shared" si="7"/>
        <v>91518.415</v>
      </c>
      <c r="AI36" s="36">
        <f t="shared" si="7"/>
        <v>94081.575</v>
      </c>
      <c r="AJ36" s="36">
        <f t="shared" si="7"/>
        <v>104180.907</v>
      </c>
      <c r="AK36" s="36">
        <f t="shared" si="7"/>
        <v>104073.361</v>
      </c>
      <c r="AL36" s="36">
        <f t="shared" si="7"/>
        <v>107338.765</v>
      </c>
      <c r="AM36" s="36">
        <f t="shared" si="7"/>
        <v>124607.20999999999</v>
      </c>
      <c r="AN36" s="36">
        <f t="shared" si="7"/>
        <v>167402.89099999997</v>
      </c>
      <c r="AO36" s="36">
        <f t="shared" si="7"/>
        <v>227170.661</v>
      </c>
      <c r="AP36" s="36">
        <f t="shared" si="7"/>
        <v>216497.62300000002</v>
      </c>
      <c r="AQ36" s="36">
        <f t="shared" si="7"/>
        <v>266881.537</v>
      </c>
      <c r="AR36" s="36">
        <f t="shared" si="7"/>
        <v>289235.108</v>
      </c>
      <c r="AS36" s="36">
        <f t="shared" si="7"/>
        <v>291592.32499999995</v>
      </c>
      <c r="AT36" s="36">
        <f t="shared" si="7"/>
        <v>280525.756</v>
      </c>
      <c r="AU36" s="36">
        <f t="shared" si="7"/>
        <v>286079.86899999995</v>
      </c>
      <c r="AV36" s="36">
        <f t="shared" si="7"/>
        <v>308362.382</v>
      </c>
      <c r="AW36" s="36">
        <f t="shared" si="7"/>
        <v>450891.8570000001</v>
      </c>
      <c r="AX36" s="36">
        <f t="shared" si="7"/>
        <v>773961.085</v>
      </c>
    </row>
    <row r="37" spans="1:50" ht="12.75" outlineLevel="1">
      <c r="A37" s="43"/>
      <c r="B37" s="39"/>
      <c r="C37" s="55" t="s">
        <v>180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5.821</v>
      </c>
      <c r="AF37" s="36">
        <v>6</v>
      </c>
      <c r="AG37" s="36">
        <v>5</v>
      </c>
      <c r="AH37" s="36">
        <v>10.437</v>
      </c>
      <c r="AI37" s="36">
        <v>33.58</v>
      </c>
      <c r="AJ37" s="36">
        <v>21.874</v>
      </c>
      <c r="AK37" s="36">
        <v>14.042</v>
      </c>
      <c r="AL37" s="36">
        <v>12.388</v>
      </c>
      <c r="AM37" s="36">
        <v>27.194</v>
      </c>
      <c r="AN37" s="36">
        <v>25.258</v>
      </c>
      <c r="AO37" s="36">
        <v>25.794</v>
      </c>
      <c r="AP37" s="36">
        <v>45.51</v>
      </c>
      <c r="AQ37" s="36">
        <v>120.806</v>
      </c>
      <c r="AR37" s="36">
        <v>78.46</v>
      </c>
      <c r="AS37" s="36">
        <v>231.325</v>
      </c>
      <c r="AT37" s="36">
        <v>219.079</v>
      </c>
      <c r="AU37" s="36">
        <v>233.984</v>
      </c>
      <c r="AV37" s="41">
        <v>18.288</v>
      </c>
      <c r="AW37" s="41">
        <v>55.592</v>
      </c>
      <c r="AX37" s="41">
        <v>45.766</v>
      </c>
    </row>
    <row r="38" spans="1:50" ht="12.75" outlineLevel="1">
      <c r="A38" s="43"/>
      <c r="B38" s="55"/>
      <c r="C38" s="55" t="s">
        <v>181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41">
        <v>0</v>
      </c>
      <c r="AW38" s="41">
        <v>5.1</v>
      </c>
      <c r="AX38" s="41">
        <v>0</v>
      </c>
    </row>
    <row r="39" spans="1:50" ht="12.75" outlineLevel="1">
      <c r="A39" s="43"/>
      <c r="B39" s="55"/>
      <c r="C39" s="55" t="s">
        <v>182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0.052</v>
      </c>
      <c r="AR39" s="36">
        <v>0</v>
      </c>
      <c r="AS39" s="36">
        <v>0</v>
      </c>
      <c r="AT39" s="36">
        <v>2.937</v>
      </c>
      <c r="AU39" s="36">
        <v>8.284</v>
      </c>
      <c r="AV39" s="41">
        <v>0</v>
      </c>
      <c r="AW39" s="41">
        <v>0</v>
      </c>
      <c r="AX39" s="41">
        <v>0</v>
      </c>
    </row>
    <row r="40" spans="1:50" ht="12.75" outlineLevel="1">
      <c r="A40" s="43"/>
      <c r="B40" s="55"/>
      <c r="C40" s="55" t="s">
        <v>183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62.191</v>
      </c>
      <c r="AI40" s="36">
        <v>0</v>
      </c>
      <c r="AJ40" s="36">
        <v>43.07</v>
      </c>
      <c r="AK40" s="36">
        <v>20.921</v>
      </c>
      <c r="AL40" s="36">
        <v>22.718</v>
      </c>
      <c r="AM40" s="36">
        <v>21.441</v>
      </c>
      <c r="AN40" s="36">
        <v>0</v>
      </c>
      <c r="AO40" s="36">
        <v>0.003</v>
      </c>
      <c r="AP40" s="36">
        <v>45.601</v>
      </c>
      <c r="AQ40" s="36">
        <v>0</v>
      </c>
      <c r="AR40" s="36">
        <v>48.871</v>
      </c>
      <c r="AS40" s="36">
        <v>29.8</v>
      </c>
      <c r="AT40" s="36">
        <v>0</v>
      </c>
      <c r="AU40" s="36">
        <v>0</v>
      </c>
      <c r="AV40" s="41">
        <v>62.258</v>
      </c>
      <c r="AW40" s="41">
        <v>31.5</v>
      </c>
      <c r="AX40" s="41">
        <v>0</v>
      </c>
    </row>
    <row r="41" spans="1:50" ht="12.75" outlineLevel="1">
      <c r="A41" s="43"/>
      <c r="B41" s="55"/>
      <c r="C41" s="55" t="s">
        <v>184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0.003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2.812</v>
      </c>
      <c r="AU41" s="36">
        <v>2.577</v>
      </c>
      <c r="AV41" s="41">
        <v>0.765</v>
      </c>
      <c r="AW41" s="41">
        <v>0</v>
      </c>
      <c r="AX41" s="41">
        <v>0</v>
      </c>
    </row>
    <row r="42" spans="1:50" ht="12.75" outlineLevel="1">
      <c r="A42" s="43"/>
      <c r="B42" s="55"/>
      <c r="C42" s="55" t="s">
        <v>185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0.056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0.02</v>
      </c>
      <c r="AR42" s="36">
        <v>0.002</v>
      </c>
      <c r="AS42" s="36">
        <v>0.001</v>
      </c>
      <c r="AT42" s="36">
        <v>0</v>
      </c>
      <c r="AU42" s="36">
        <v>0.016</v>
      </c>
      <c r="AV42" s="41">
        <v>0.023</v>
      </c>
      <c r="AW42" s="41">
        <v>0.001</v>
      </c>
      <c r="AX42" s="41">
        <v>6.356</v>
      </c>
    </row>
    <row r="43" spans="1:52" ht="12.75" outlineLevel="1">
      <c r="A43" s="43"/>
      <c r="B43" s="55"/>
      <c r="C43" s="55" t="s">
        <v>186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10535.574</v>
      </c>
      <c r="L43" s="36">
        <v>33519.65</v>
      </c>
      <c r="M43" s="36">
        <v>16718.439</v>
      </c>
      <c r="N43" s="36">
        <v>59236.892</v>
      </c>
      <c r="O43" s="36">
        <v>79842.72</v>
      </c>
      <c r="P43" s="36">
        <v>63070.512</v>
      </c>
      <c r="Q43" s="36">
        <v>43635.832</v>
      </c>
      <c r="R43" s="36">
        <v>78615.272</v>
      </c>
      <c r="S43" s="36">
        <v>74244.784</v>
      </c>
      <c r="T43" s="36">
        <v>77349.536</v>
      </c>
      <c r="U43" s="36">
        <v>76225.336</v>
      </c>
      <c r="V43" s="36">
        <v>67318.008</v>
      </c>
      <c r="W43" s="36">
        <v>63187.5</v>
      </c>
      <c r="X43" s="36">
        <v>61531.448</v>
      </c>
      <c r="Y43" s="36">
        <v>106903.648</v>
      </c>
      <c r="Z43" s="36">
        <v>79927.68</v>
      </c>
      <c r="AA43" s="36">
        <v>70600.112</v>
      </c>
      <c r="AB43" s="36">
        <v>77489.648</v>
      </c>
      <c r="AC43" s="36">
        <v>89081.208</v>
      </c>
      <c r="AD43" s="36">
        <v>81373.368</v>
      </c>
      <c r="AE43" s="36">
        <v>89656.488</v>
      </c>
      <c r="AF43" s="36">
        <v>86392.112</v>
      </c>
      <c r="AG43" s="36">
        <v>86267.648</v>
      </c>
      <c r="AH43" s="36">
        <v>90497.072</v>
      </c>
      <c r="AI43" s="36">
        <v>91805.48</v>
      </c>
      <c r="AJ43" s="36">
        <v>100569.856</v>
      </c>
      <c r="AK43" s="36">
        <v>99662.96</v>
      </c>
      <c r="AL43" s="36">
        <v>101125.872</v>
      </c>
      <c r="AM43" s="36">
        <v>119813.04</v>
      </c>
      <c r="AN43" s="36">
        <v>162057.792</v>
      </c>
      <c r="AO43" s="36">
        <v>221454.64</v>
      </c>
      <c r="AP43" s="36">
        <v>209737.92</v>
      </c>
      <c r="AQ43" s="36">
        <v>257997.92</v>
      </c>
      <c r="AR43" s="36">
        <v>282571.136</v>
      </c>
      <c r="AS43" s="36">
        <v>286078.816</v>
      </c>
      <c r="AT43" s="36">
        <v>278095.473</v>
      </c>
      <c r="AU43" s="36">
        <v>283673.413</v>
      </c>
      <c r="AV43" s="41">
        <v>303451.936</v>
      </c>
      <c r="AW43" s="41">
        <v>446405.884</v>
      </c>
      <c r="AX43" s="41">
        <v>761204.01</v>
      </c>
      <c r="AZ43" s="41">
        <f>'Iceland Imp'!AX43-'Iceland Exp'!AX43</f>
        <v>864967.1059999999</v>
      </c>
    </row>
    <row r="44" spans="1:50" ht="12.75" outlineLevel="1">
      <c r="A44" s="43"/>
      <c r="B44" s="55"/>
      <c r="C44" s="55" t="s">
        <v>187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41">
        <v>0</v>
      </c>
      <c r="AW44" s="41">
        <v>0</v>
      </c>
      <c r="AX44" s="41">
        <v>0</v>
      </c>
    </row>
    <row r="45" spans="1:50" ht="12.75" outlineLevel="1">
      <c r="A45" s="43"/>
      <c r="B45" s="55"/>
      <c r="C45" s="55" t="s">
        <v>188</v>
      </c>
      <c r="D45" s="36">
        <v>190.06</v>
      </c>
      <c r="E45" s="36">
        <v>150.112</v>
      </c>
      <c r="F45" s="36">
        <v>166.197</v>
      </c>
      <c r="G45" s="36">
        <v>276.78</v>
      </c>
      <c r="H45" s="36">
        <v>321.85</v>
      </c>
      <c r="I45" s="36">
        <v>418.007</v>
      </c>
      <c r="J45" s="36">
        <v>510.337</v>
      </c>
      <c r="K45" s="36">
        <v>791.411</v>
      </c>
      <c r="L45" s="36">
        <v>1149.215</v>
      </c>
      <c r="M45" s="36">
        <v>466.345</v>
      </c>
      <c r="N45" s="36">
        <v>633.99</v>
      </c>
      <c r="O45" s="36">
        <v>753.642</v>
      </c>
      <c r="P45" s="36">
        <v>490.076</v>
      </c>
      <c r="Q45" s="36">
        <v>575.701</v>
      </c>
      <c r="R45" s="36">
        <v>684.354</v>
      </c>
      <c r="S45" s="36">
        <v>455.585</v>
      </c>
      <c r="T45" s="36">
        <v>406.612</v>
      </c>
      <c r="U45" s="36">
        <v>365.296</v>
      </c>
      <c r="V45" s="36">
        <v>335.632</v>
      </c>
      <c r="W45" s="36">
        <v>565.647</v>
      </c>
      <c r="X45" s="36">
        <v>439.826</v>
      </c>
      <c r="Y45" s="36">
        <v>613.618</v>
      </c>
      <c r="Z45" s="36">
        <v>471.216</v>
      </c>
      <c r="AA45" s="36">
        <v>898.06</v>
      </c>
      <c r="AB45" s="36">
        <v>635.373</v>
      </c>
      <c r="AC45" s="36">
        <v>858.45</v>
      </c>
      <c r="AD45" s="36">
        <v>543.844</v>
      </c>
      <c r="AE45" s="36">
        <v>695.783</v>
      </c>
      <c r="AF45" s="36">
        <v>1062.536</v>
      </c>
      <c r="AG45" s="36">
        <v>1401.638</v>
      </c>
      <c r="AH45" s="36">
        <v>948.715</v>
      </c>
      <c r="AI45" s="36">
        <v>2242.515</v>
      </c>
      <c r="AJ45" s="36">
        <v>3546.107</v>
      </c>
      <c r="AK45" s="36">
        <v>4375.438</v>
      </c>
      <c r="AL45" s="36">
        <v>6177.787</v>
      </c>
      <c r="AM45" s="36">
        <v>4745.535</v>
      </c>
      <c r="AN45" s="36">
        <v>5319.838000000001</v>
      </c>
      <c r="AO45" s="36">
        <v>5690.224</v>
      </c>
      <c r="AP45" s="36">
        <v>6668.592000000001</v>
      </c>
      <c r="AQ45" s="36">
        <v>8762.739000000001</v>
      </c>
      <c r="AR45" s="36">
        <v>6536.639</v>
      </c>
      <c r="AS45" s="36">
        <v>5252.383</v>
      </c>
      <c r="AT45" s="36">
        <v>2205.455</v>
      </c>
      <c r="AU45" s="36">
        <v>2161.595</v>
      </c>
      <c r="AV45" s="41">
        <v>4829.112</v>
      </c>
      <c r="AW45" s="41">
        <v>4393.78</v>
      </c>
      <c r="AX45" s="41">
        <v>12704.953</v>
      </c>
    </row>
    <row r="46" spans="1:50" ht="12.75">
      <c r="A46" s="43"/>
      <c r="B46" s="55" t="s">
        <v>189</v>
      </c>
      <c r="C46" s="55"/>
      <c r="D46" s="36">
        <v>2.484</v>
      </c>
      <c r="E46" s="36">
        <v>1670.272</v>
      </c>
      <c r="F46" s="36">
        <v>9186.269</v>
      </c>
      <c r="G46" s="36">
        <v>2944.624</v>
      </c>
      <c r="H46" s="36">
        <v>18092.908000000003</v>
      </c>
      <c r="I46" s="36">
        <v>5311.443</v>
      </c>
      <c r="J46" s="36">
        <v>4803.073</v>
      </c>
      <c r="K46" s="36">
        <v>9832.788</v>
      </c>
      <c r="L46" s="36">
        <v>3442.988</v>
      </c>
      <c r="M46" s="36">
        <v>3656.769</v>
      </c>
      <c r="N46" s="36">
        <v>3173.108</v>
      </c>
      <c r="O46" s="36">
        <v>8779.929</v>
      </c>
      <c r="P46" s="36">
        <v>13233.644</v>
      </c>
      <c r="Q46" s="36">
        <v>1060.86</v>
      </c>
      <c r="R46" s="36">
        <v>5168.508</v>
      </c>
      <c r="S46" s="36">
        <v>8366.167</v>
      </c>
      <c r="T46" s="36">
        <v>2002.666</v>
      </c>
      <c r="U46" s="36">
        <v>4279.794</v>
      </c>
      <c r="V46" s="36">
        <v>10900.441</v>
      </c>
      <c r="W46" s="36">
        <v>3362.32</v>
      </c>
      <c r="X46" s="36">
        <v>11014.812</v>
      </c>
      <c r="Y46" s="36">
        <v>5176.071</v>
      </c>
      <c r="Z46" s="36">
        <v>7499.7919999999995</v>
      </c>
      <c r="AA46" s="36">
        <v>8847.012</v>
      </c>
      <c r="AB46" s="36">
        <v>11735.207</v>
      </c>
      <c r="AC46" s="36">
        <v>6869.081</v>
      </c>
      <c r="AD46" s="36">
        <v>12816.787</v>
      </c>
      <c r="AE46" s="36">
        <v>18443.371</v>
      </c>
      <c r="AF46" s="36">
        <v>7302.976</v>
      </c>
      <c r="AG46" s="36">
        <v>5025.846</v>
      </c>
      <c r="AH46" s="36">
        <v>8930.493</v>
      </c>
      <c r="AI46" s="36">
        <v>19148.44</v>
      </c>
      <c r="AJ46" s="36">
        <v>8180.097</v>
      </c>
      <c r="AK46" s="36">
        <v>10229.076000000001</v>
      </c>
      <c r="AL46" s="36">
        <v>19380.703999999998</v>
      </c>
      <c r="AM46" s="36">
        <v>10436.747</v>
      </c>
      <c r="AN46" s="36">
        <v>7624.357999999999</v>
      </c>
      <c r="AO46" s="36">
        <v>15337.126</v>
      </c>
      <c r="AP46" s="36">
        <v>16486.456</v>
      </c>
      <c r="AQ46" s="36">
        <v>15556.258000000002</v>
      </c>
      <c r="AR46" s="36">
        <v>17445.632</v>
      </c>
      <c r="AS46" s="36">
        <v>15680.345000000001</v>
      </c>
      <c r="AT46" s="36">
        <v>13901.846</v>
      </c>
      <c r="AU46" s="36">
        <v>20401.868000000002</v>
      </c>
      <c r="AV46" s="41">
        <v>15137.032000000001</v>
      </c>
      <c r="AW46" s="41">
        <v>28852.191000000003</v>
      </c>
      <c r="AX46" s="41">
        <v>122525.22499999999</v>
      </c>
    </row>
    <row r="47" spans="1:50" s="33" customFormat="1" ht="12.75">
      <c r="A47" s="29" t="s">
        <v>190</v>
      </c>
      <c r="D47" s="32">
        <f aca="true" t="shared" si="8" ref="D47:AX47">SUM(D48:D57)</f>
        <v>20105.117</v>
      </c>
      <c r="E47" s="32">
        <f t="shared" si="8"/>
        <v>11893.354000000001</v>
      </c>
      <c r="F47" s="32">
        <f t="shared" si="8"/>
        <v>0.058</v>
      </c>
      <c r="G47" s="32">
        <f t="shared" si="8"/>
        <v>0.469</v>
      </c>
      <c r="H47" s="32">
        <f t="shared" si="8"/>
        <v>0.213</v>
      </c>
      <c r="I47" s="32">
        <f t="shared" si="8"/>
        <v>0.033</v>
      </c>
      <c r="J47" s="32">
        <f t="shared" si="8"/>
        <v>2138.289</v>
      </c>
      <c r="K47" s="32">
        <f t="shared" si="8"/>
        <v>18967.616</v>
      </c>
      <c r="L47" s="32">
        <f t="shared" si="8"/>
        <v>16014.595</v>
      </c>
      <c r="M47" s="32">
        <f t="shared" si="8"/>
        <v>22426.079999999998</v>
      </c>
      <c r="N47" s="32">
        <f t="shared" si="8"/>
        <v>36917.572</v>
      </c>
      <c r="O47" s="32">
        <f t="shared" si="8"/>
        <v>39906.783</v>
      </c>
      <c r="P47" s="32">
        <f t="shared" si="8"/>
        <v>31008.162</v>
      </c>
      <c r="Q47" s="32">
        <f t="shared" si="8"/>
        <v>23823.412</v>
      </c>
      <c r="R47" s="32">
        <f t="shared" si="8"/>
        <v>24251.378999999997</v>
      </c>
      <c r="S47" s="32">
        <f t="shared" si="8"/>
        <v>28593.173</v>
      </c>
      <c r="T47" s="32">
        <f t="shared" si="8"/>
        <v>28574.3</v>
      </c>
      <c r="U47" s="32">
        <f t="shared" si="8"/>
        <v>45760.712</v>
      </c>
      <c r="V47" s="32">
        <f t="shared" si="8"/>
        <v>66358.366</v>
      </c>
      <c r="W47" s="32">
        <f t="shared" si="8"/>
        <v>53806.839</v>
      </c>
      <c r="X47" s="32">
        <f t="shared" si="8"/>
        <v>43710.049999999996</v>
      </c>
      <c r="Y47" s="32">
        <f t="shared" si="8"/>
        <v>69854.925</v>
      </c>
      <c r="Z47" s="32">
        <f t="shared" si="8"/>
        <v>90181.50399999999</v>
      </c>
      <c r="AA47" s="32">
        <f t="shared" si="8"/>
        <v>85101.71900000001</v>
      </c>
      <c r="AB47" s="32">
        <f t="shared" si="8"/>
        <v>61136.008</v>
      </c>
      <c r="AC47" s="32">
        <f t="shared" si="8"/>
        <v>82921.85999999999</v>
      </c>
      <c r="AD47" s="32">
        <f t="shared" si="8"/>
        <v>93446.20199999999</v>
      </c>
      <c r="AE47" s="32">
        <f t="shared" si="8"/>
        <v>83109.84000000001</v>
      </c>
      <c r="AF47" s="32">
        <f t="shared" si="8"/>
        <v>58545.621</v>
      </c>
      <c r="AG47" s="32">
        <f t="shared" si="8"/>
        <v>60369.117</v>
      </c>
      <c r="AH47" s="32">
        <f t="shared" si="8"/>
        <v>60332.337000000014</v>
      </c>
      <c r="AI47" s="32">
        <f t="shared" si="8"/>
        <v>61366.193</v>
      </c>
      <c r="AJ47" s="32">
        <f t="shared" si="8"/>
        <v>273056.131</v>
      </c>
      <c r="AK47" s="32">
        <f t="shared" si="8"/>
        <v>338916.1390000001</v>
      </c>
      <c r="AL47" s="32">
        <f t="shared" si="8"/>
        <v>200601.99599999998</v>
      </c>
      <c r="AM47" s="32">
        <f t="shared" si="8"/>
        <v>184873.62</v>
      </c>
      <c r="AN47" s="32">
        <f t="shared" si="8"/>
        <v>159758.30300000004</v>
      </c>
      <c r="AO47" s="32">
        <f t="shared" si="8"/>
        <v>115072.98500000003</v>
      </c>
      <c r="AP47" s="32">
        <f t="shared" si="8"/>
        <v>144874.607</v>
      </c>
      <c r="AQ47" s="32">
        <f t="shared" si="8"/>
        <v>88377.59700000001</v>
      </c>
      <c r="AR47" s="32">
        <f t="shared" si="8"/>
        <v>54553.82299999999</v>
      </c>
      <c r="AS47" s="32">
        <f t="shared" si="8"/>
        <v>53391.26099999999</v>
      </c>
      <c r="AT47" s="32">
        <f t="shared" si="8"/>
        <v>91388.07400000001</v>
      </c>
      <c r="AU47" s="32">
        <f t="shared" si="8"/>
        <v>85481.543</v>
      </c>
      <c r="AV47" s="32">
        <f t="shared" si="8"/>
        <v>92571.363</v>
      </c>
      <c r="AW47" s="32">
        <f t="shared" si="8"/>
        <v>143863.33099999998</v>
      </c>
      <c r="AX47" s="32">
        <f t="shared" si="8"/>
        <v>102707.114</v>
      </c>
    </row>
    <row r="48" spans="1:50" ht="12.75">
      <c r="A48" s="43"/>
      <c r="B48" s="39" t="s">
        <v>191</v>
      </c>
      <c r="C48" s="5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1.812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6.749</v>
      </c>
      <c r="Z48" s="36">
        <v>7153.699</v>
      </c>
      <c r="AA48" s="36">
        <v>7955.224</v>
      </c>
      <c r="AB48" s="36">
        <v>590.575</v>
      </c>
      <c r="AC48" s="36">
        <v>271.171</v>
      </c>
      <c r="AD48" s="36">
        <v>0</v>
      </c>
      <c r="AE48" s="36">
        <v>7.5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68.999</v>
      </c>
      <c r="AL48" s="36">
        <v>0</v>
      </c>
      <c r="AM48" s="36">
        <v>0.347</v>
      </c>
      <c r="AN48" s="36">
        <v>21.058</v>
      </c>
      <c r="AO48" s="36">
        <v>16.312</v>
      </c>
      <c r="AP48" s="36">
        <v>88.367</v>
      </c>
      <c r="AQ48" s="36">
        <v>85.17</v>
      </c>
      <c r="AR48" s="36">
        <v>0</v>
      </c>
      <c r="AS48" s="36">
        <v>75.45</v>
      </c>
      <c r="AT48" s="36">
        <v>1.906</v>
      </c>
      <c r="AU48" s="36">
        <v>38.743</v>
      </c>
      <c r="AV48" s="41">
        <v>0</v>
      </c>
      <c r="AW48" s="41">
        <v>7.26</v>
      </c>
      <c r="AX48" s="41">
        <v>14.405</v>
      </c>
    </row>
    <row r="49" spans="1:50" ht="12.75">
      <c r="A49" s="29"/>
      <c r="B49" s="39" t="s">
        <v>192</v>
      </c>
      <c r="C49" s="55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41">
        <v>0</v>
      </c>
      <c r="AW49" s="41">
        <v>0</v>
      </c>
      <c r="AX49" s="41">
        <v>0</v>
      </c>
    </row>
    <row r="50" spans="1:50" ht="12.75">
      <c r="A50" s="29"/>
      <c r="B50" s="39" t="s">
        <v>193</v>
      </c>
      <c r="C50" s="55"/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1">
        <v>0</v>
      </c>
      <c r="AW50" s="41">
        <v>0</v>
      </c>
      <c r="AX50" s="41">
        <v>0</v>
      </c>
    </row>
    <row r="51" spans="1:50" ht="12.75">
      <c r="A51" s="43"/>
      <c r="B51" s="39" t="s">
        <v>194</v>
      </c>
      <c r="C51" s="55"/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1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351.79</v>
      </c>
      <c r="AE51" s="44">
        <v>380.069</v>
      </c>
      <c r="AF51" s="44">
        <v>718.708</v>
      </c>
      <c r="AG51" s="44">
        <v>433.156</v>
      </c>
      <c r="AH51" s="44">
        <v>602.622</v>
      </c>
      <c r="AI51" s="44">
        <v>707.301</v>
      </c>
      <c r="AJ51" s="44">
        <v>13804.73</v>
      </c>
      <c r="AK51" s="44">
        <v>444.675</v>
      </c>
      <c r="AL51" s="44">
        <v>357.911</v>
      </c>
      <c r="AM51" s="44">
        <v>566.412</v>
      </c>
      <c r="AN51" s="44">
        <v>269.93399999999997</v>
      </c>
      <c r="AO51" s="44">
        <v>1993.4080000000001</v>
      </c>
      <c r="AP51" s="44">
        <v>551.215</v>
      </c>
      <c r="AQ51" s="44">
        <v>1077.53</v>
      </c>
      <c r="AR51" s="44">
        <v>2543.5440000000003</v>
      </c>
      <c r="AS51" s="44">
        <v>996.152</v>
      </c>
      <c r="AT51" s="44">
        <v>3824.4390000000003</v>
      </c>
      <c r="AU51" s="44">
        <v>1081.786</v>
      </c>
      <c r="AV51" s="41">
        <v>14236.076000000001</v>
      </c>
      <c r="AW51" s="41">
        <v>35964.912</v>
      </c>
      <c r="AX51" s="41">
        <v>41023.991</v>
      </c>
    </row>
    <row r="52" spans="1:50" ht="12.75">
      <c r="A52" s="43"/>
      <c r="B52" s="39" t="s">
        <v>195</v>
      </c>
      <c r="C52" s="55"/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40.003</v>
      </c>
      <c r="AG52" s="44">
        <v>30.398</v>
      </c>
      <c r="AH52" s="44">
        <v>5</v>
      </c>
      <c r="AI52" s="44">
        <v>22.585</v>
      </c>
      <c r="AJ52" s="44">
        <v>0.449</v>
      </c>
      <c r="AK52" s="44">
        <v>0.695</v>
      </c>
      <c r="AL52" s="44">
        <v>0.847</v>
      </c>
      <c r="AM52" s="44">
        <v>1.921</v>
      </c>
      <c r="AN52" s="44">
        <v>0</v>
      </c>
      <c r="AO52" s="44">
        <v>29.081</v>
      </c>
      <c r="AP52" s="44">
        <v>1.187</v>
      </c>
      <c r="AQ52" s="44">
        <v>0.031</v>
      </c>
      <c r="AR52" s="44">
        <v>44.819</v>
      </c>
      <c r="AS52" s="44">
        <v>67.892</v>
      </c>
      <c r="AT52" s="44">
        <v>62.625</v>
      </c>
      <c r="AU52" s="44">
        <v>1.076</v>
      </c>
      <c r="AV52" s="41">
        <v>0.042</v>
      </c>
      <c r="AW52" s="41">
        <v>210.041</v>
      </c>
      <c r="AX52" s="41">
        <v>0</v>
      </c>
    </row>
    <row r="53" spans="1:50" ht="12.75">
      <c r="A53" s="43"/>
      <c r="B53" s="39" t="s">
        <v>196</v>
      </c>
      <c r="C53" s="55"/>
      <c r="D53" s="44">
        <v>0</v>
      </c>
      <c r="E53" s="44">
        <v>3488.937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32.105</v>
      </c>
      <c r="AC53" s="44">
        <v>12.562</v>
      </c>
      <c r="AD53" s="44">
        <v>0</v>
      </c>
      <c r="AE53" s="44">
        <v>0</v>
      </c>
      <c r="AF53" s="44">
        <v>6</v>
      </c>
      <c r="AG53" s="44">
        <v>0</v>
      </c>
      <c r="AH53" s="44">
        <v>0</v>
      </c>
      <c r="AI53" s="44">
        <v>0</v>
      </c>
      <c r="AJ53" s="44">
        <v>0</v>
      </c>
      <c r="AK53" s="44">
        <v>792.721</v>
      </c>
      <c r="AL53" s="44">
        <v>26</v>
      </c>
      <c r="AM53" s="44">
        <v>1.187</v>
      </c>
      <c r="AN53" s="44">
        <v>0.875</v>
      </c>
      <c r="AO53" s="44">
        <v>0</v>
      </c>
      <c r="AP53" s="44">
        <v>4</v>
      </c>
      <c r="AQ53" s="44">
        <v>0</v>
      </c>
      <c r="AR53" s="44">
        <v>226.241</v>
      </c>
      <c r="AS53" s="44">
        <v>3231.875</v>
      </c>
      <c r="AT53" s="44">
        <v>1.375</v>
      </c>
      <c r="AU53" s="44">
        <v>0.099</v>
      </c>
      <c r="AV53" s="41">
        <v>0.9</v>
      </c>
      <c r="AW53" s="41">
        <v>0.932</v>
      </c>
      <c r="AX53" s="41">
        <v>0</v>
      </c>
    </row>
    <row r="54" spans="1:50" ht="12.75">
      <c r="A54" s="29"/>
      <c r="B54" s="39" t="s">
        <v>197</v>
      </c>
      <c r="C54" s="55"/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1">
        <v>0</v>
      </c>
      <c r="AW54" s="41">
        <v>0</v>
      </c>
      <c r="AX54" s="41">
        <v>0</v>
      </c>
    </row>
    <row r="55" spans="1:50" ht="12.75">
      <c r="A55" s="43"/>
      <c r="B55" s="39" t="s">
        <v>198</v>
      </c>
      <c r="C55" s="55"/>
      <c r="D55" s="44">
        <v>20105.108</v>
      </c>
      <c r="E55" s="44">
        <v>8404.351</v>
      </c>
      <c r="F55" s="44">
        <v>0</v>
      </c>
      <c r="G55" s="44">
        <v>0</v>
      </c>
      <c r="H55" s="44">
        <v>0</v>
      </c>
      <c r="I55" s="44">
        <v>0</v>
      </c>
      <c r="J55" s="44">
        <v>2138.034</v>
      </c>
      <c r="K55" s="44">
        <v>18964.422</v>
      </c>
      <c r="L55" s="44">
        <v>16013.802</v>
      </c>
      <c r="M55" s="44">
        <v>22420.462</v>
      </c>
      <c r="N55" s="44">
        <v>36906.664</v>
      </c>
      <c r="O55" s="44">
        <v>39877.228</v>
      </c>
      <c r="P55" s="44">
        <v>30984.916</v>
      </c>
      <c r="Q55" s="44">
        <v>23804.032</v>
      </c>
      <c r="R55" s="44">
        <v>24227.832</v>
      </c>
      <c r="S55" s="44">
        <v>28575.152</v>
      </c>
      <c r="T55" s="44">
        <v>28561.248</v>
      </c>
      <c r="U55" s="44">
        <v>45754.788</v>
      </c>
      <c r="V55" s="44">
        <v>66347.5</v>
      </c>
      <c r="W55" s="44">
        <v>53786.4</v>
      </c>
      <c r="X55" s="44">
        <v>43698.84</v>
      </c>
      <c r="Y55" s="44">
        <v>69836.296</v>
      </c>
      <c r="Z55" s="44">
        <v>83019.128</v>
      </c>
      <c r="AA55" s="44">
        <v>77139.384</v>
      </c>
      <c r="AB55" s="44">
        <v>60502.588</v>
      </c>
      <c r="AC55" s="44">
        <v>82626.36499999999</v>
      </c>
      <c r="AD55" s="44">
        <v>93017.712</v>
      </c>
      <c r="AE55" s="44">
        <v>82716.13200000001</v>
      </c>
      <c r="AF55" s="44">
        <v>57779.621999999996</v>
      </c>
      <c r="AG55" s="44">
        <v>59905.304000000004</v>
      </c>
      <c r="AH55" s="44">
        <v>59723.96300000001</v>
      </c>
      <c r="AI55" s="44">
        <v>60636.161</v>
      </c>
      <c r="AJ55" s="44">
        <v>259250.86699999997</v>
      </c>
      <c r="AK55" s="44">
        <v>337599.06200000003</v>
      </c>
      <c r="AL55" s="44">
        <v>200182.12099999998</v>
      </c>
      <c r="AM55" s="44">
        <v>184267.506</v>
      </c>
      <c r="AN55" s="44">
        <v>159442.38800000004</v>
      </c>
      <c r="AO55" s="44">
        <v>113005.31600000002</v>
      </c>
      <c r="AP55" s="44">
        <v>144205.103</v>
      </c>
      <c r="AQ55" s="44">
        <v>87201.11600000001</v>
      </c>
      <c r="AR55" s="44">
        <v>51689.62599999999</v>
      </c>
      <c r="AS55" s="44">
        <v>49007.21899999999</v>
      </c>
      <c r="AT55" s="44">
        <v>87439.748</v>
      </c>
      <c r="AU55" s="44">
        <v>84350.11</v>
      </c>
      <c r="AV55" s="41">
        <v>78327.948</v>
      </c>
      <c r="AW55" s="41">
        <v>107613.514</v>
      </c>
      <c r="AX55" s="41">
        <v>61667.268000000004</v>
      </c>
    </row>
    <row r="56" spans="1:50" ht="12.75">
      <c r="A56" s="43"/>
      <c r="B56" s="39" t="s">
        <v>199</v>
      </c>
      <c r="C56" s="55"/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1">
        <v>0</v>
      </c>
      <c r="AW56" s="41">
        <v>0</v>
      </c>
      <c r="AX56" s="41">
        <v>0</v>
      </c>
    </row>
    <row r="57" spans="1:50" ht="12.75">
      <c r="A57" s="43"/>
      <c r="B57" s="39" t="s">
        <v>200</v>
      </c>
      <c r="C57" s="51"/>
      <c r="D57" s="44">
        <v>0.009</v>
      </c>
      <c r="E57" s="44">
        <v>0.066</v>
      </c>
      <c r="F57" s="44">
        <v>0.058</v>
      </c>
      <c r="G57" s="44">
        <v>0.469</v>
      </c>
      <c r="H57" s="44">
        <v>0.213</v>
      </c>
      <c r="I57" s="44">
        <v>0.033</v>
      </c>
      <c r="J57" s="44">
        <v>0.255</v>
      </c>
      <c r="K57" s="44">
        <v>1.382</v>
      </c>
      <c r="L57" s="44">
        <v>0.793</v>
      </c>
      <c r="M57" s="44">
        <v>4.618</v>
      </c>
      <c r="N57" s="44">
        <v>10.908</v>
      </c>
      <c r="O57" s="44">
        <v>29.555</v>
      </c>
      <c r="P57" s="44">
        <v>23.246</v>
      </c>
      <c r="Q57" s="44">
        <v>19.38</v>
      </c>
      <c r="R57" s="44">
        <v>23.547</v>
      </c>
      <c r="S57" s="44">
        <v>18.021</v>
      </c>
      <c r="T57" s="44">
        <v>13.052</v>
      </c>
      <c r="U57" s="44">
        <v>5.924</v>
      </c>
      <c r="V57" s="44">
        <v>10.866</v>
      </c>
      <c r="W57" s="44">
        <v>20.439</v>
      </c>
      <c r="X57" s="44">
        <v>11.21</v>
      </c>
      <c r="Y57" s="44">
        <v>11.88</v>
      </c>
      <c r="Z57" s="44">
        <v>8.677</v>
      </c>
      <c r="AA57" s="44">
        <v>7.111</v>
      </c>
      <c r="AB57" s="44">
        <v>10.74</v>
      </c>
      <c r="AC57" s="44">
        <v>11.762</v>
      </c>
      <c r="AD57" s="44">
        <v>76.7</v>
      </c>
      <c r="AE57" s="44">
        <v>6.139</v>
      </c>
      <c r="AF57" s="44">
        <v>1.288</v>
      </c>
      <c r="AG57" s="44">
        <v>0.259</v>
      </c>
      <c r="AH57" s="44">
        <v>0.752</v>
      </c>
      <c r="AI57" s="44">
        <v>0.14600000000000002</v>
      </c>
      <c r="AJ57" s="44">
        <v>0.085</v>
      </c>
      <c r="AK57" s="44">
        <v>9.987</v>
      </c>
      <c r="AL57" s="44">
        <v>35.117</v>
      </c>
      <c r="AM57" s="44">
        <v>36.247</v>
      </c>
      <c r="AN57" s="44">
        <v>24.048</v>
      </c>
      <c r="AO57" s="44">
        <v>28.868000000000002</v>
      </c>
      <c r="AP57" s="44">
        <v>24.735</v>
      </c>
      <c r="AQ57" s="44">
        <v>13.75</v>
      </c>
      <c r="AR57" s="44">
        <v>49.593</v>
      </c>
      <c r="AS57" s="44">
        <v>12.673</v>
      </c>
      <c r="AT57" s="44">
        <v>57.980999999999995</v>
      </c>
      <c r="AU57" s="44">
        <v>9.729</v>
      </c>
      <c r="AV57" s="41">
        <v>6.397</v>
      </c>
      <c r="AW57" s="41">
        <v>66.672</v>
      </c>
      <c r="AX57" s="41">
        <v>1.45</v>
      </c>
    </row>
    <row r="58" spans="1:50" s="33" customFormat="1" ht="12.75">
      <c r="A58" s="28" t="s">
        <v>201</v>
      </c>
      <c r="B58" s="31"/>
      <c r="C58" s="31"/>
      <c r="D58" s="32">
        <f aca="true" t="shared" si="9" ref="D58:AX58">SUM(D59:D64)</f>
        <v>118.204</v>
      </c>
      <c r="E58" s="32">
        <f t="shared" si="9"/>
        <v>193.678</v>
      </c>
      <c r="F58" s="32">
        <f t="shared" si="9"/>
        <v>263.53900000000004</v>
      </c>
      <c r="G58" s="32">
        <f t="shared" si="9"/>
        <v>217.776</v>
      </c>
      <c r="H58" s="32">
        <f t="shared" si="9"/>
        <v>53.077</v>
      </c>
      <c r="I58" s="32">
        <f t="shared" si="9"/>
        <v>57.522</v>
      </c>
      <c r="J58" s="32">
        <f t="shared" si="9"/>
        <v>52.425</v>
      </c>
      <c r="K58" s="32">
        <f t="shared" si="9"/>
        <v>28.624</v>
      </c>
      <c r="L58" s="32">
        <f t="shared" si="9"/>
        <v>11.128</v>
      </c>
      <c r="M58" s="32">
        <f t="shared" si="9"/>
        <v>2.5</v>
      </c>
      <c r="N58" s="32">
        <f t="shared" si="9"/>
        <v>51.296</v>
      </c>
      <c r="O58" s="32">
        <f t="shared" si="9"/>
        <v>46.132</v>
      </c>
      <c r="P58" s="32">
        <f t="shared" si="9"/>
        <v>35.882</v>
      </c>
      <c r="Q58" s="32">
        <f t="shared" si="9"/>
        <v>38.609</v>
      </c>
      <c r="R58" s="32">
        <f t="shared" si="9"/>
        <v>58.394</v>
      </c>
      <c r="S58" s="32">
        <f t="shared" si="9"/>
        <v>37.292</v>
      </c>
      <c r="T58" s="32">
        <f t="shared" si="9"/>
        <v>56.636</v>
      </c>
      <c r="U58" s="32">
        <f t="shared" si="9"/>
        <v>133.405</v>
      </c>
      <c r="V58" s="32">
        <f t="shared" si="9"/>
        <v>139.267</v>
      </c>
      <c r="W58" s="32">
        <f t="shared" si="9"/>
        <v>210.099</v>
      </c>
      <c r="X58" s="32">
        <f t="shared" si="9"/>
        <v>134.358</v>
      </c>
      <c r="Y58" s="32">
        <f t="shared" si="9"/>
        <v>220.522</v>
      </c>
      <c r="Z58" s="32">
        <f t="shared" si="9"/>
        <v>257.022</v>
      </c>
      <c r="AA58" s="32">
        <f t="shared" si="9"/>
        <v>241.104</v>
      </c>
      <c r="AB58" s="32">
        <f t="shared" si="9"/>
        <v>275.777</v>
      </c>
      <c r="AC58" s="32">
        <f t="shared" si="9"/>
        <v>496.03700000000003</v>
      </c>
      <c r="AD58" s="32">
        <f t="shared" si="9"/>
        <v>205.154</v>
      </c>
      <c r="AE58" s="32">
        <f t="shared" si="9"/>
        <v>210.79899999999998</v>
      </c>
      <c r="AF58" s="32">
        <f t="shared" si="9"/>
        <v>901.1189999999999</v>
      </c>
      <c r="AG58" s="32">
        <f t="shared" si="9"/>
        <v>988.233</v>
      </c>
      <c r="AH58" s="32">
        <f t="shared" si="9"/>
        <v>1169.848</v>
      </c>
      <c r="AI58" s="32">
        <f t="shared" si="9"/>
        <v>1460.548</v>
      </c>
      <c r="AJ58" s="32">
        <f t="shared" si="9"/>
        <v>1468.456</v>
      </c>
      <c r="AK58" s="32">
        <f t="shared" si="9"/>
        <v>1411.932</v>
      </c>
      <c r="AL58" s="32">
        <f t="shared" si="9"/>
        <v>1702.289</v>
      </c>
      <c r="AM58" s="32">
        <f t="shared" si="9"/>
        <v>1662.755</v>
      </c>
      <c r="AN58" s="32">
        <f t="shared" si="9"/>
        <v>1793.739</v>
      </c>
      <c r="AO58" s="32">
        <f t="shared" si="9"/>
        <v>1934.6580000000001</v>
      </c>
      <c r="AP58" s="32">
        <f t="shared" si="9"/>
        <v>2541.485</v>
      </c>
      <c r="AQ58" s="32">
        <f t="shared" si="9"/>
        <v>2373.734</v>
      </c>
      <c r="AR58" s="32">
        <f t="shared" si="9"/>
        <v>2902.9120000000003</v>
      </c>
      <c r="AS58" s="32">
        <f t="shared" si="9"/>
        <v>2847.37</v>
      </c>
      <c r="AT58" s="32">
        <f t="shared" si="9"/>
        <v>2891.881</v>
      </c>
      <c r="AU58" s="32">
        <f t="shared" si="9"/>
        <v>3379.5190000000002</v>
      </c>
      <c r="AV58" s="32">
        <f t="shared" si="9"/>
        <v>3594.6769999999997</v>
      </c>
      <c r="AW58" s="32">
        <f t="shared" si="9"/>
        <v>4958.071</v>
      </c>
      <c r="AX58" s="32">
        <f t="shared" si="9"/>
        <v>5983.8769999999995</v>
      </c>
    </row>
    <row r="59" spans="1:50" ht="12.75">
      <c r="A59" s="53"/>
      <c r="B59" s="60" t="s">
        <v>202</v>
      </c>
      <c r="C59" s="5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41"/>
      <c r="AW59" s="41"/>
      <c r="AX59" s="41"/>
    </row>
    <row r="60" spans="1:50" ht="12.75">
      <c r="A60" s="53"/>
      <c r="B60" s="60" t="s">
        <v>203</v>
      </c>
      <c r="C60" s="54"/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41">
        <v>0</v>
      </c>
      <c r="AW60" s="41">
        <v>0</v>
      </c>
      <c r="AX60" s="41">
        <v>0</v>
      </c>
    </row>
    <row r="61" spans="1:50" ht="12.75">
      <c r="A61" s="53"/>
      <c r="B61" s="60" t="s">
        <v>204</v>
      </c>
      <c r="C61" s="54"/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41">
        <v>0</v>
      </c>
      <c r="AW61" s="41">
        <v>0</v>
      </c>
      <c r="AX61" s="41">
        <v>0</v>
      </c>
    </row>
    <row r="62" spans="1:50" ht="12.75">
      <c r="A62" s="53"/>
      <c r="B62" s="60" t="s">
        <v>205</v>
      </c>
      <c r="C62" s="54"/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41">
        <v>0</v>
      </c>
      <c r="AW62" s="41">
        <v>0</v>
      </c>
      <c r="AX62" s="41">
        <v>0</v>
      </c>
    </row>
    <row r="63" spans="1:50" ht="12.75">
      <c r="A63" s="53"/>
      <c r="B63" s="60" t="s">
        <v>206</v>
      </c>
      <c r="C63" s="54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41">
        <v>0</v>
      </c>
      <c r="AW63" s="41">
        <v>0</v>
      </c>
      <c r="AX63" s="41">
        <v>0</v>
      </c>
    </row>
    <row r="64" spans="1:50" ht="12.75">
      <c r="A64" s="53"/>
      <c r="B64" s="51" t="s">
        <v>207</v>
      </c>
      <c r="C64" s="51"/>
      <c r="D64" s="40">
        <v>118.204</v>
      </c>
      <c r="E64" s="40">
        <v>193.678</v>
      </c>
      <c r="F64" s="40">
        <v>263.53900000000004</v>
      </c>
      <c r="G64" s="40">
        <v>217.776</v>
      </c>
      <c r="H64" s="40">
        <v>53.077</v>
      </c>
      <c r="I64" s="40">
        <v>57.522</v>
      </c>
      <c r="J64" s="40">
        <v>52.425</v>
      </c>
      <c r="K64" s="40">
        <v>28.624</v>
      </c>
      <c r="L64" s="40">
        <v>11.128</v>
      </c>
      <c r="M64" s="40">
        <v>2.5</v>
      </c>
      <c r="N64" s="40">
        <v>51.296</v>
      </c>
      <c r="O64" s="40">
        <v>46.132</v>
      </c>
      <c r="P64" s="40">
        <v>35.882</v>
      </c>
      <c r="Q64" s="40">
        <v>38.609</v>
      </c>
      <c r="R64" s="40">
        <v>58.394</v>
      </c>
      <c r="S64" s="40">
        <v>37.292</v>
      </c>
      <c r="T64" s="40">
        <v>56.636</v>
      </c>
      <c r="U64" s="40">
        <v>133.405</v>
      </c>
      <c r="V64" s="40">
        <v>139.267</v>
      </c>
      <c r="W64" s="40">
        <v>210.099</v>
      </c>
      <c r="X64" s="40">
        <v>134.358</v>
      </c>
      <c r="Y64" s="40">
        <v>220.522</v>
      </c>
      <c r="Z64" s="40">
        <v>257.022</v>
      </c>
      <c r="AA64" s="40">
        <v>241.104</v>
      </c>
      <c r="AB64" s="40">
        <v>275.777</v>
      </c>
      <c r="AC64" s="40">
        <v>496.03700000000003</v>
      </c>
      <c r="AD64" s="40">
        <v>205.154</v>
      </c>
      <c r="AE64" s="40">
        <v>210.79899999999998</v>
      </c>
      <c r="AF64" s="40">
        <v>901.1189999999999</v>
      </c>
      <c r="AG64" s="40">
        <v>988.233</v>
      </c>
      <c r="AH64" s="40">
        <v>1169.848</v>
      </c>
      <c r="AI64" s="40">
        <v>1460.548</v>
      </c>
      <c r="AJ64" s="40">
        <v>1468.456</v>
      </c>
      <c r="AK64" s="40">
        <v>1411.932</v>
      </c>
      <c r="AL64" s="40">
        <v>1702.289</v>
      </c>
      <c r="AM64" s="40">
        <v>1662.755</v>
      </c>
      <c r="AN64" s="40">
        <v>1793.739</v>
      </c>
      <c r="AO64" s="40">
        <v>1934.6580000000001</v>
      </c>
      <c r="AP64" s="40">
        <v>2541.485</v>
      </c>
      <c r="AQ64" s="40">
        <v>2373.734</v>
      </c>
      <c r="AR64" s="40">
        <v>2902.9120000000003</v>
      </c>
      <c r="AS64" s="40">
        <v>2847.37</v>
      </c>
      <c r="AT64" s="40">
        <v>2891.881</v>
      </c>
      <c r="AU64" s="40">
        <v>3379.5190000000002</v>
      </c>
      <c r="AV64" s="41">
        <v>3594.6769999999997</v>
      </c>
      <c r="AW64" s="41">
        <v>4958.071</v>
      </c>
      <c r="AX64" s="41">
        <v>5983.8769999999995</v>
      </c>
    </row>
    <row r="65" spans="1:50" s="33" customFormat="1" ht="12.75">
      <c r="A65" s="46" t="s">
        <v>208</v>
      </c>
      <c r="B65" s="46"/>
      <c r="C65" s="46"/>
      <c r="D65" s="47">
        <v>2239.98</v>
      </c>
      <c r="E65" s="47">
        <v>509.31399999999996</v>
      </c>
      <c r="F65" s="47">
        <v>809.545</v>
      </c>
      <c r="G65" s="47">
        <v>801.105</v>
      </c>
      <c r="H65" s="47">
        <v>3526.5560000000005</v>
      </c>
      <c r="I65" s="47">
        <v>581.3280000000001</v>
      </c>
      <c r="J65" s="47">
        <v>888.1789999999999</v>
      </c>
      <c r="K65" s="47">
        <v>2406.98</v>
      </c>
      <c r="L65" s="47">
        <v>2550.228</v>
      </c>
      <c r="M65" s="47">
        <v>3225.9839999999995</v>
      </c>
      <c r="N65" s="47">
        <v>4259.99</v>
      </c>
      <c r="O65" s="47">
        <v>5704.715</v>
      </c>
      <c r="P65" s="47">
        <v>6592.116999999999</v>
      </c>
      <c r="Q65" s="47">
        <v>3207.541</v>
      </c>
      <c r="R65" s="47">
        <v>8657.12</v>
      </c>
      <c r="S65" s="47">
        <v>8487.722</v>
      </c>
      <c r="T65" s="47">
        <v>7424.393</v>
      </c>
      <c r="U65" s="47">
        <v>7596.315999999999</v>
      </c>
      <c r="V65" s="47">
        <v>8976.97</v>
      </c>
      <c r="W65" s="47">
        <v>9933.08</v>
      </c>
      <c r="X65" s="47">
        <v>8205.119</v>
      </c>
      <c r="Y65" s="47">
        <v>11350.624</v>
      </c>
      <c r="Z65" s="47">
        <v>10323.154</v>
      </c>
      <c r="AA65" s="47">
        <v>12176.661</v>
      </c>
      <c r="AB65" s="47">
        <v>11863.074</v>
      </c>
      <c r="AC65" s="47">
        <v>13982.616</v>
      </c>
      <c r="AD65" s="47">
        <v>9624.19</v>
      </c>
      <c r="AE65" s="47">
        <v>2795.264</v>
      </c>
      <c r="AF65" s="47">
        <v>1929.3759999999997</v>
      </c>
      <c r="AG65" s="47">
        <v>3605.9150000000004</v>
      </c>
      <c r="AH65" s="47">
        <v>4104.791</v>
      </c>
      <c r="AI65" s="47">
        <v>3925.486</v>
      </c>
      <c r="AJ65" s="47">
        <v>7279.958</v>
      </c>
      <c r="AK65" s="47">
        <v>3346.7180000000003</v>
      </c>
      <c r="AL65" s="47">
        <v>4328.128</v>
      </c>
      <c r="AM65" s="47">
        <v>8444.855</v>
      </c>
      <c r="AN65" s="47">
        <v>11107.009000000002</v>
      </c>
      <c r="AO65" s="47">
        <v>11182.534000000005</v>
      </c>
      <c r="AP65" s="47">
        <v>35053.258</v>
      </c>
      <c r="AQ65" s="47">
        <v>42553.63699999998</v>
      </c>
      <c r="AR65" s="47">
        <v>46284.249</v>
      </c>
      <c r="AS65" s="47">
        <v>50200.693999999996</v>
      </c>
      <c r="AT65" s="47">
        <v>41996.94500000001</v>
      </c>
      <c r="AU65" s="47">
        <v>25561.336000000003</v>
      </c>
      <c r="AV65" s="48">
        <v>23305.68</v>
      </c>
      <c r="AW65" s="48">
        <v>23502.765999999996</v>
      </c>
      <c r="AX65" s="48">
        <v>22129.540999999983</v>
      </c>
    </row>
    <row r="66" spans="1:3" ht="12.75">
      <c r="A66" s="27"/>
      <c r="B66" s="27"/>
      <c r="C66" s="27"/>
    </row>
    <row r="67" spans="1:3" ht="12.75">
      <c r="A67" s="27"/>
      <c r="B67" s="27"/>
      <c r="C67" s="27"/>
    </row>
    <row r="68" spans="1:3" ht="12.75">
      <c r="A68" s="27"/>
      <c r="B68" s="27"/>
      <c r="C68" s="27"/>
    </row>
    <row r="69" spans="1:3" ht="12.75">
      <c r="A69" s="27"/>
      <c r="B69" s="27"/>
      <c r="C69" s="27"/>
    </row>
    <row r="70" spans="1:50" ht="12.75">
      <c r="A70" s="27"/>
      <c r="B70" s="27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</row>
    <row r="71" spans="1:50" ht="12.75">
      <c r="A71" s="27"/>
      <c r="B71" s="27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</row>
    <row r="72" spans="1:50" ht="12.75">
      <c r="A72" s="27"/>
      <c r="B72" s="27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</row>
    <row r="73" spans="1:50" ht="12.75">
      <c r="A73" s="27"/>
      <c r="B73" s="27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</row>
    <row r="74" spans="1:50" ht="12.75">
      <c r="A74" s="27"/>
      <c r="B74" s="27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</row>
    <row r="75" spans="1:3" ht="12.75">
      <c r="A75" s="27"/>
      <c r="B75" s="27"/>
      <c r="C75" s="27"/>
    </row>
    <row r="76" spans="1:3" ht="12.75">
      <c r="A76" s="27"/>
      <c r="B76" s="27"/>
      <c r="C76" s="27"/>
    </row>
    <row r="77" spans="1:3" ht="12.75">
      <c r="A77" s="27"/>
      <c r="B77" s="27"/>
      <c r="C77" s="27"/>
    </row>
    <row r="78" spans="1:3" ht="12.75">
      <c r="A78" s="27"/>
      <c r="B78" s="27"/>
      <c r="C78" s="27"/>
    </row>
    <row r="79" spans="1:3" ht="12.75">
      <c r="A79" s="27"/>
      <c r="B79" s="27"/>
      <c r="C79" s="27"/>
    </row>
    <row r="80" spans="1:3" ht="12.75">
      <c r="A80" s="27"/>
      <c r="B80" s="27"/>
      <c r="C80" s="27"/>
    </row>
    <row r="81" spans="1:3" ht="12.75">
      <c r="A81" s="27"/>
      <c r="B81" s="27"/>
      <c r="C81" s="27"/>
    </row>
    <row r="82" spans="1:3" ht="12.75">
      <c r="A82" s="27"/>
      <c r="B82" s="27"/>
      <c r="C82" s="27"/>
    </row>
    <row r="83" spans="1:3" ht="12.75">
      <c r="A83" s="27"/>
      <c r="B83" s="27"/>
      <c r="C83" s="27"/>
    </row>
    <row r="84" spans="1:3" ht="12.75">
      <c r="A84" s="27"/>
      <c r="B84" s="27"/>
      <c r="C84" s="27"/>
    </row>
    <row r="85" spans="1:3" ht="12.75">
      <c r="A85" s="27"/>
      <c r="B85" s="27"/>
      <c r="C85" s="27"/>
    </row>
    <row r="86" spans="1:3" ht="12.75">
      <c r="A86" s="27"/>
      <c r="B86" s="27"/>
      <c r="C86" s="27"/>
    </row>
    <row r="87" spans="1:3" ht="12.75">
      <c r="A87" s="27"/>
      <c r="B87" s="27"/>
      <c r="C87" s="27"/>
    </row>
    <row r="88" spans="1:3" ht="12.75">
      <c r="A88" s="27"/>
      <c r="B88" s="27"/>
      <c r="C88" s="27"/>
    </row>
    <row r="89" spans="1:3" ht="12.75">
      <c r="A89" s="27"/>
      <c r="B89" s="27"/>
      <c r="C89" s="27"/>
    </row>
    <row r="90" spans="1:3" ht="12.75">
      <c r="A90" s="27"/>
      <c r="B90" s="27"/>
      <c r="C90" s="27"/>
    </row>
    <row r="91" spans="1:3" ht="12.75">
      <c r="A91" s="27"/>
      <c r="B91" s="27"/>
      <c r="C91" s="27"/>
    </row>
    <row r="92" spans="1:3" ht="12.75">
      <c r="A92" s="27"/>
      <c r="B92" s="27"/>
      <c r="C92" s="27"/>
    </row>
    <row r="93" spans="1:3" ht="12.75">
      <c r="A93" s="27"/>
      <c r="B93" s="27"/>
      <c r="C93" s="27"/>
    </row>
    <row r="94" spans="1:3" ht="12.75">
      <c r="A94" s="27"/>
      <c r="B94" s="27"/>
      <c r="C94" s="27"/>
    </row>
    <row r="95" spans="1:3" ht="12.75">
      <c r="A95" s="27"/>
      <c r="B95" s="27"/>
      <c r="C95" s="27"/>
    </row>
    <row r="96" spans="1:3" ht="12.75">
      <c r="A96" s="27"/>
      <c r="B96" s="27"/>
      <c r="C96" s="27"/>
    </row>
    <row r="97" spans="1:3" ht="12.75">
      <c r="A97" s="27"/>
      <c r="B97" s="27"/>
      <c r="C97" s="27"/>
    </row>
    <row r="98" spans="1:3" ht="12.75">
      <c r="A98" s="27"/>
      <c r="B98" s="27"/>
      <c r="C98" s="27"/>
    </row>
    <row r="99" spans="1:3" ht="12.75">
      <c r="A99" s="27"/>
      <c r="B99" s="27"/>
      <c r="C99" s="27"/>
    </row>
    <row r="100" spans="1:3" ht="12.75">
      <c r="A100" s="27"/>
      <c r="B100" s="27"/>
      <c r="C100" s="27"/>
    </row>
    <row r="101" spans="1:3" ht="12.75">
      <c r="A101" s="27"/>
      <c r="B101" s="27"/>
      <c r="C101" s="27"/>
    </row>
    <row r="102" spans="1:3" s="33" customFormat="1" ht="12.75">
      <c r="A102" s="27"/>
      <c r="B102" s="27"/>
      <c r="C102" s="27"/>
    </row>
    <row r="103" spans="1:3" ht="12.75">
      <c r="A103" s="27"/>
      <c r="B103" s="27"/>
      <c r="C103" s="27"/>
    </row>
    <row r="104" spans="1:3" s="31" customFormat="1" ht="12.75">
      <c r="A104" s="27"/>
      <c r="B104" s="27"/>
      <c r="C104" s="27"/>
    </row>
    <row r="105" spans="1:3" s="35" customFormat="1" ht="12.75">
      <c r="A105" s="27"/>
      <c r="B105" s="27"/>
      <c r="C105" s="27"/>
    </row>
    <row r="106" spans="1:3" ht="12.75">
      <c r="A106" s="27"/>
      <c r="B106" s="27"/>
      <c r="C106" s="27"/>
    </row>
    <row r="107" spans="1:3" ht="12.75">
      <c r="A107" s="27"/>
      <c r="B107" s="27"/>
      <c r="C107" s="27"/>
    </row>
    <row r="108" spans="1:3" ht="12.75">
      <c r="A108" s="27"/>
      <c r="B108" s="27"/>
      <c r="C108" s="27"/>
    </row>
    <row r="109" spans="1:3" ht="12.75">
      <c r="A109" s="27"/>
      <c r="B109" s="27"/>
      <c r="C109" s="27"/>
    </row>
    <row r="110" spans="1:3" ht="12.75">
      <c r="A110" s="27"/>
      <c r="B110" s="27"/>
      <c r="C110" s="27"/>
    </row>
    <row r="111" spans="1:3" ht="12.75">
      <c r="A111" s="27"/>
      <c r="B111" s="27"/>
      <c r="C111" s="27"/>
    </row>
    <row r="112" spans="1:2" ht="12.75">
      <c r="A112" s="27"/>
      <c r="B112" s="27"/>
    </row>
    <row r="113" spans="1:2" ht="12.75">
      <c r="A113" s="27"/>
      <c r="B113" s="27"/>
    </row>
    <row r="114" spans="1:2" ht="12.75">
      <c r="A114" s="27"/>
      <c r="B114" s="27"/>
    </row>
    <row r="115" spans="1:2" ht="12.75">
      <c r="A115" s="27"/>
      <c r="B115" s="27"/>
    </row>
    <row r="116" spans="1:2" ht="12.75">
      <c r="A116" s="27"/>
      <c r="B116" s="27"/>
    </row>
    <row r="117" spans="1:2" ht="12.75">
      <c r="A117" s="27"/>
      <c r="B117" s="27"/>
    </row>
    <row r="118" spans="1:2" ht="12.75">
      <c r="A118" s="27"/>
      <c r="B118" s="27"/>
    </row>
    <row r="119" spans="1:2" ht="12.75">
      <c r="A119" s="27"/>
      <c r="B119" s="27"/>
    </row>
    <row r="120" spans="1:2" ht="12.75">
      <c r="A120" s="27"/>
      <c r="B120" s="27"/>
    </row>
    <row r="121" spans="1:2" ht="12.75">
      <c r="A121" s="27"/>
      <c r="B121" s="27"/>
    </row>
    <row r="122" spans="1:2" ht="12.75">
      <c r="A122" s="27"/>
      <c r="B122" s="27"/>
    </row>
    <row r="123" spans="1:2" ht="12.75">
      <c r="A123" s="27"/>
      <c r="B123" s="27"/>
    </row>
    <row r="124" spans="1:2" ht="12.75">
      <c r="A124" s="27"/>
      <c r="B124" s="27"/>
    </row>
    <row r="125" spans="1:2" ht="12.75">
      <c r="A125" s="27"/>
      <c r="B125" s="27"/>
    </row>
    <row r="126" spans="1:2" ht="12.75">
      <c r="A126" s="27"/>
      <c r="B126" s="27"/>
    </row>
    <row r="127" spans="1:2" ht="12.75">
      <c r="A127" s="27"/>
      <c r="B127" s="27"/>
    </row>
    <row r="128" spans="1:2" ht="12.75">
      <c r="A128" s="27"/>
      <c r="B128" s="27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5"/>
  <sheetViews>
    <sheetView zoomScale="75" zoomScaleNormal="75" zoomScaleSheetLayoutView="90" zoomScalePageLayoutView="0" workbookViewId="0" topLeftCell="A1">
      <pane xSplit="3" ySplit="4" topLeftCell="D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F40" sqref="F40"/>
    </sheetView>
  </sheetViews>
  <sheetFormatPr defaultColWidth="11.421875" defaultRowHeight="12.75" outlineLevelRow="1"/>
  <cols>
    <col min="1" max="1" width="12.140625" style="38" customWidth="1"/>
    <col min="2" max="2" width="23.57421875" style="55" customWidth="1"/>
    <col min="3" max="3" width="38.8515625" style="55" customWidth="1"/>
    <col min="4" max="51" width="15.7109375" style="37" customWidth="1"/>
    <col min="52" max="16384" width="11.421875" style="37" customWidth="1"/>
  </cols>
  <sheetData>
    <row r="1" spans="1:51" s="26" customFormat="1" ht="23.25">
      <c r="A1" s="81" t="s">
        <v>220</v>
      </c>
      <c r="B1" s="82"/>
      <c r="C1" s="82"/>
      <c r="D1" s="83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</row>
    <row r="2" spans="1:51" s="29" customFormat="1" ht="12.75">
      <c r="A2" s="84" t="s">
        <v>216</v>
      </c>
      <c r="B2" s="85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</row>
    <row r="3" spans="1:51" s="30" customFormat="1" ht="15.75" customHeight="1">
      <c r="A3" s="85" t="s">
        <v>217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</row>
    <row r="4" spans="1:51" s="29" customFormat="1" ht="12.75">
      <c r="A4" s="85"/>
      <c r="B4" s="85"/>
      <c r="C4" s="85"/>
      <c r="D4" s="88">
        <v>1961</v>
      </c>
      <c r="E4" s="88">
        <v>1962</v>
      </c>
      <c r="F4" s="88">
        <v>1963</v>
      </c>
      <c r="G4" s="88">
        <v>1964</v>
      </c>
      <c r="H4" s="88">
        <v>1965</v>
      </c>
      <c r="I4" s="88">
        <v>1966</v>
      </c>
      <c r="J4" s="88">
        <v>1967</v>
      </c>
      <c r="K4" s="88">
        <v>1968</v>
      </c>
      <c r="L4" s="88">
        <v>1969</v>
      </c>
      <c r="M4" s="88">
        <v>1970</v>
      </c>
      <c r="N4" s="88">
        <v>1971</v>
      </c>
      <c r="O4" s="88">
        <v>1972</v>
      </c>
      <c r="P4" s="88">
        <v>1973</v>
      </c>
      <c r="Q4" s="88">
        <v>1974</v>
      </c>
      <c r="R4" s="88">
        <v>1975</v>
      </c>
      <c r="S4" s="88">
        <v>1976</v>
      </c>
      <c r="T4" s="88">
        <v>1977</v>
      </c>
      <c r="U4" s="88">
        <v>1978</v>
      </c>
      <c r="V4" s="88">
        <v>1979</v>
      </c>
      <c r="W4" s="88">
        <v>1980</v>
      </c>
      <c r="X4" s="88">
        <v>1981</v>
      </c>
      <c r="Y4" s="88">
        <v>1982</v>
      </c>
      <c r="Z4" s="88">
        <v>1983</v>
      </c>
      <c r="AA4" s="88">
        <v>1984</v>
      </c>
      <c r="AB4" s="88">
        <v>1985</v>
      </c>
      <c r="AC4" s="88">
        <v>1986</v>
      </c>
      <c r="AD4" s="88">
        <v>1987</v>
      </c>
      <c r="AE4" s="88">
        <v>1988</v>
      </c>
      <c r="AF4" s="88">
        <v>1989</v>
      </c>
      <c r="AG4" s="88">
        <v>1990</v>
      </c>
      <c r="AH4" s="88">
        <v>1991</v>
      </c>
      <c r="AI4" s="88">
        <v>1992</v>
      </c>
      <c r="AJ4" s="88">
        <v>1993</v>
      </c>
      <c r="AK4" s="88">
        <v>1994</v>
      </c>
      <c r="AL4" s="88">
        <v>1995</v>
      </c>
      <c r="AM4" s="88">
        <v>1996</v>
      </c>
      <c r="AN4" s="88">
        <v>1997</v>
      </c>
      <c r="AO4" s="88">
        <v>1998</v>
      </c>
      <c r="AP4" s="88">
        <v>1999</v>
      </c>
      <c r="AQ4" s="88">
        <v>2000</v>
      </c>
      <c r="AR4" s="88">
        <v>2001</v>
      </c>
      <c r="AS4" s="88">
        <v>2002</v>
      </c>
      <c r="AT4" s="88">
        <v>2003</v>
      </c>
      <c r="AU4" s="88">
        <v>2004</v>
      </c>
      <c r="AV4" s="88">
        <v>2005</v>
      </c>
      <c r="AW4" s="88">
        <v>2006</v>
      </c>
      <c r="AX4" s="88">
        <v>2007</v>
      </c>
      <c r="AY4" s="88">
        <v>2008</v>
      </c>
    </row>
    <row r="5" spans="1:69" s="33" customFormat="1" ht="12.75">
      <c r="A5" s="28" t="s">
        <v>37</v>
      </c>
      <c r="B5" s="31"/>
      <c r="C5" s="31"/>
      <c r="D5" s="32">
        <f aca="true" t="shared" si="0" ref="D5:AV5">D6+D17+D20+D23+D24+D27+D28</f>
        <v>4402257.2228</v>
      </c>
      <c r="E5" s="32">
        <f t="shared" si="0"/>
        <v>3799802.1228</v>
      </c>
      <c r="F5" s="32">
        <f t="shared" si="0"/>
        <v>4228547.1218</v>
      </c>
      <c r="G5" s="32">
        <f t="shared" si="0"/>
        <v>4040590.3314</v>
      </c>
      <c r="H5" s="32">
        <f t="shared" si="0"/>
        <v>4442151.3658</v>
      </c>
      <c r="I5" s="32">
        <f t="shared" si="0"/>
        <v>4118026.7138</v>
      </c>
      <c r="J5" s="32">
        <f t="shared" si="0"/>
        <v>3920475.0700000003</v>
      </c>
      <c r="K5" s="32">
        <f t="shared" si="0"/>
        <v>4320198.6098</v>
      </c>
      <c r="L5" s="32">
        <f t="shared" si="0"/>
        <v>4411544.4652</v>
      </c>
      <c r="M5" s="32">
        <f t="shared" si="0"/>
        <v>4623465.514599999</v>
      </c>
      <c r="N5" s="32">
        <f t="shared" si="0"/>
        <v>4229060.3622</v>
      </c>
      <c r="O5" s="32">
        <f t="shared" si="0"/>
        <v>4546324.124600001</v>
      </c>
      <c r="P5" s="32">
        <f t="shared" si="0"/>
        <v>3689518.84</v>
      </c>
      <c r="Q5" s="32">
        <f t="shared" si="0"/>
        <v>3598486.3892</v>
      </c>
      <c r="R5" s="32">
        <f t="shared" si="0"/>
        <v>3289075.917</v>
      </c>
      <c r="S5" s="32">
        <f t="shared" si="0"/>
        <v>4181470.844</v>
      </c>
      <c r="T5" s="32">
        <f t="shared" si="0"/>
        <v>3523202.1</v>
      </c>
      <c r="U5" s="32">
        <f t="shared" si="0"/>
        <v>2946536.988</v>
      </c>
      <c r="V5" s="32">
        <f t="shared" si="0"/>
        <v>3110278.0782000003</v>
      </c>
      <c r="W5" s="32">
        <f t="shared" si="0"/>
        <v>3088004.6330000004</v>
      </c>
      <c r="X5" s="32">
        <f t="shared" si="0"/>
        <v>2492155.2430000002</v>
      </c>
      <c r="Y5" s="32">
        <f t="shared" si="0"/>
        <v>2367373.9390000002</v>
      </c>
      <c r="Z5" s="32">
        <f t="shared" si="0"/>
        <v>2006136.5100000002</v>
      </c>
      <c r="AA5" s="32">
        <f t="shared" si="0"/>
        <v>1809190.2999999998</v>
      </c>
      <c r="AB5" s="32">
        <f t="shared" si="0"/>
        <v>2003102.992</v>
      </c>
      <c r="AC5" s="32">
        <f t="shared" si="0"/>
        <v>2259163.6939999997</v>
      </c>
      <c r="AD5" s="32">
        <f t="shared" si="0"/>
        <v>2237561.943</v>
      </c>
      <c r="AE5" s="32">
        <f t="shared" si="0"/>
        <v>2386471.6799999997</v>
      </c>
      <c r="AF5" s="32">
        <f t="shared" si="0"/>
        <v>2301045.798</v>
      </c>
      <c r="AG5" s="32">
        <f t="shared" si="0"/>
        <v>2588035.4998000003</v>
      </c>
      <c r="AH5" s="32">
        <f t="shared" si="0"/>
        <v>2328311.4970000004</v>
      </c>
      <c r="AI5" s="32">
        <f t="shared" si="0"/>
        <v>2378918.5340000005</v>
      </c>
      <c r="AJ5" s="32">
        <f t="shared" si="0"/>
        <v>2252928.406</v>
      </c>
      <c r="AK5" s="32">
        <f t="shared" si="0"/>
        <v>2511099.638</v>
      </c>
      <c r="AL5" s="32">
        <f t="shared" si="0"/>
        <v>2387332.738</v>
      </c>
      <c r="AM5" s="32">
        <f t="shared" si="0"/>
        <v>2494736.202</v>
      </c>
      <c r="AN5" s="32">
        <f t="shared" si="0"/>
        <v>2508161.374</v>
      </c>
      <c r="AO5" s="32">
        <f t="shared" si="0"/>
        <v>1972139.173</v>
      </c>
      <c r="AP5" s="32">
        <f t="shared" si="0"/>
        <v>2241862.6029999997</v>
      </c>
      <c r="AQ5" s="32">
        <f t="shared" si="0"/>
        <v>2353842.4322</v>
      </c>
      <c r="AR5" s="32">
        <f t="shared" si="0"/>
        <v>1847797.5002</v>
      </c>
      <c r="AS5" s="32">
        <f t="shared" si="0"/>
        <v>2302179.1172</v>
      </c>
      <c r="AT5" s="32">
        <f t="shared" si="0"/>
        <v>1609863.9944</v>
      </c>
      <c r="AU5" s="32">
        <f t="shared" si="0"/>
        <v>1117084.0216</v>
      </c>
      <c r="AV5" s="32">
        <f t="shared" si="0"/>
        <v>967143.7032</v>
      </c>
      <c r="AW5" s="32">
        <f>AW6+AW17+AW20+AW23+AW24+AW27+AW28</f>
        <v>963059.8292</v>
      </c>
      <c r="AX5" s="32">
        <f>AX6+AX17+AX20+AX23+AX24+AX27+AX28</f>
        <v>1046899.1299999999</v>
      </c>
      <c r="AY5" s="32">
        <f>AY6+AY17+AY20+AY23+AY24+AY27+AY28</f>
        <v>1031543.8899999999</v>
      </c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</row>
    <row r="6" spans="1:69" ht="12.75">
      <c r="A6" s="34"/>
      <c r="B6" s="54" t="s">
        <v>38</v>
      </c>
      <c r="C6" s="54"/>
      <c r="D6" s="36">
        <f aca="true" t="shared" si="1" ref="D6:AV6">SUM(D7:D16)</f>
        <v>2749364</v>
      </c>
      <c r="E6" s="36">
        <f t="shared" si="1"/>
        <v>2363487</v>
      </c>
      <c r="F6" s="36">
        <f t="shared" si="1"/>
        <v>2646395</v>
      </c>
      <c r="G6" s="36">
        <f t="shared" si="1"/>
        <v>2517631</v>
      </c>
      <c r="H6" s="36">
        <f t="shared" si="1"/>
        <v>2783894</v>
      </c>
      <c r="I6" s="36">
        <f t="shared" si="1"/>
        <v>2563170</v>
      </c>
      <c r="J6" s="36">
        <f t="shared" si="1"/>
        <v>2431169</v>
      </c>
      <c r="K6" s="36">
        <f t="shared" si="1"/>
        <v>2724731</v>
      </c>
      <c r="L6" s="36">
        <f t="shared" si="1"/>
        <v>2733807</v>
      </c>
      <c r="M6" s="36">
        <f t="shared" si="1"/>
        <v>2841414</v>
      </c>
      <c r="N6" s="36">
        <f t="shared" si="1"/>
        <v>2587236</v>
      </c>
      <c r="O6" s="36">
        <f t="shared" si="1"/>
        <v>2826723</v>
      </c>
      <c r="P6" s="36">
        <f t="shared" si="1"/>
        <v>2240332</v>
      </c>
      <c r="Q6" s="36">
        <f t="shared" si="1"/>
        <v>2191605</v>
      </c>
      <c r="R6" s="36">
        <f t="shared" si="1"/>
        <v>1965238</v>
      </c>
      <c r="S6" s="36">
        <f t="shared" si="1"/>
        <v>2556964</v>
      </c>
      <c r="T6" s="36">
        <f t="shared" si="1"/>
        <v>2115060</v>
      </c>
      <c r="U6" s="36">
        <f t="shared" si="1"/>
        <v>1748354</v>
      </c>
      <c r="V6" s="36">
        <f t="shared" si="1"/>
        <v>1877379</v>
      </c>
      <c r="W6" s="36">
        <f t="shared" si="1"/>
        <v>1878129</v>
      </c>
      <c r="X6" s="36">
        <f t="shared" si="1"/>
        <v>1458949</v>
      </c>
      <c r="Y6" s="36">
        <f t="shared" si="1"/>
        <v>1390474</v>
      </c>
      <c r="Z6" s="36">
        <f t="shared" si="1"/>
        <v>1160599</v>
      </c>
      <c r="AA6" s="36">
        <f t="shared" si="1"/>
        <v>1023599</v>
      </c>
      <c r="AB6" s="36">
        <f t="shared" si="1"/>
        <v>1160997</v>
      </c>
      <c r="AC6" s="36">
        <f t="shared" si="1"/>
        <v>1298122</v>
      </c>
      <c r="AD6" s="36">
        <f t="shared" si="1"/>
        <v>1244896</v>
      </c>
      <c r="AE6" s="36">
        <f t="shared" si="1"/>
        <v>1378707</v>
      </c>
      <c r="AF6" s="36">
        <f t="shared" si="1"/>
        <v>1357631</v>
      </c>
      <c r="AG6" s="36">
        <f t="shared" si="1"/>
        <v>1623646</v>
      </c>
      <c r="AH6" s="36">
        <f t="shared" si="1"/>
        <v>1452016</v>
      </c>
      <c r="AI6" s="36">
        <f t="shared" si="1"/>
        <v>1461574</v>
      </c>
      <c r="AJ6" s="36">
        <f t="shared" si="1"/>
        <v>1380879</v>
      </c>
      <c r="AK6" s="36">
        <f t="shared" si="1"/>
        <v>1557294</v>
      </c>
      <c r="AL6" s="36">
        <f t="shared" si="1"/>
        <v>1473024</v>
      </c>
      <c r="AM6" s="36">
        <f t="shared" si="1"/>
        <v>1545974</v>
      </c>
      <c r="AN6" s="36">
        <f t="shared" si="1"/>
        <v>1547126</v>
      </c>
      <c r="AO6" s="36">
        <f t="shared" si="1"/>
        <v>1186369</v>
      </c>
      <c r="AP6" s="36">
        <f t="shared" si="1"/>
        <v>1372243</v>
      </c>
      <c r="AQ6" s="36">
        <f t="shared" si="1"/>
        <v>1499479</v>
      </c>
      <c r="AR6" s="36">
        <f t="shared" si="1"/>
        <v>1152539</v>
      </c>
      <c r="AS6" s="36">
        <f t="shared" si="1"/>
        <v>1468601</v>
      </c>
      <c r="AT6" s="36">
        <f t="shared" si="1"/>
        <v>992225</v>
      </c>
      <c r="AU6" s="36">
        <f t="shared" si="1"/>
        <v>658017</v>
      </c>
      <c r="AV6" s="36">
        <f t="shared" si="1"/>
        <v>542668</v>
      </c>
      <c r="AW6" s="36">
        <f>SUM(AW7:AW16)</f>
        <v>543597</v>
      </c>
      <c r="AX6" s="36">
        <f>SUM(AX7:AX16)</f>
        <v>600071</v>
      </c>
      <c r="AY6" s="36">
        <f>SUM(AY7:AY16)</f>
        <v>600071</v>
      </c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</row>
    <row r="7" spans="1:69" ht="12.75" outlineLevel="1">
      <c r="A7" s="34"/>
      <c r="B7" s="54"/>
      <c r="C7" s="54" t="s">
        <v>39</v>
      </c>
      <c r="D7" s="36">
        <v>12560</v>
      </c>
      <c r="E7" s="36">
        <v>13300</v>
      </c>
      <c r="F7" s="36">
        <v>13200</v>
      </c>
      <c r="G7" s="36">
        <v>13100</v>
      </c>
      <c r="H7" s="36">
        <v>12200</v>
      </c>
      <c r="I7" s="36">
        <v>12000</v>
      </c>
      <c r="J7" s="36">
        <v>12500</v>
      </c>
      <c r="K7" s="36">
        <v>12179</v>
      </c>
      <c r="L7" s="36">
        <v>11547</v>
      </c>
      <c r="M7" s="36">
        <v>11885</v>
      </c>
      <c r="N7" s="36">
        <v>14166</v>
      </c>
      <c r="O7" s="36">
        <v>16022</v>
      </c>
      <c r="P7" s="36">
        <v>15561</v>
      </c>
      <c r="Q7" s="36">
        <v>22025</v>
      </c>
      <c r="R7" s="36">
        <v>24886</v>
      </c>
      <c r="S7" s="36">
        <v>25432</v>
      </c>
      <c r="T7" s="36">
        <v>24937</v>
      </c>
      <c r="U7" s="36">
        <v>17705</v>
      </c>
      <c r="V7" s="36">
        <v>20317</v>
      </c>
      <c r="W7" s="36">
        <v>12723</v>
      </c>
      <c r="X7" s="36">
        <v>6141</v>
      </c>
      <c r="Y7" s="36">
        <v>6403</v>
      </c>
      <c r="Z7" s="36">
        <v>6216</v>
      </c>
      <c r="AA7" s="36">
        <v>6946</v>
      </c>
      <c r="AB7" s="36">
        <v>6960</v>
      </c>
      <c r="AC7" s="36">
        <v>7421</v>
      </c>
      <c r="AD7" s="36">
        <v>9609</v>
      </c>
      <c r="AE7" s="36">
        <v>10479</v>
      </c>
      <c r="AF7" s="36">
        <v>15008</v>
      </c>
      <c r="AG7" s="36">
        <v>16532</v>
      </c>
      <c r="AH7" s="36">
        <v>19100</v>
      </c>
      <c r="AI7" s="36">
        <v>25522</v>
      </c>
      <c r="AJ7" s="36">
        <v>21204</v>
      </c>
      <c r="AK7" s="36">
        <v>22514</v>
      </c>
      <c r="AL7" s="36">
        <v>15193</v>
      </c>
      <c r="AM7" s="36">
        <v>22858</v>
      </c>
      <c r="AN7" s="36">
        <v>11796</v>
      </c>
      <c r="AO7" s="36">
        <v>12037</v>
      </c>
      <c r="AP7" s="36">
        <v>4109</v>
      </c>
      <c r="AQ7" s="36">
        <v>7231</v>
      </c>
      <c r="AR7" s="36">
        <v>5073</v>
      </c>
      <c r="AS7" s="36">
        <v>7178</v>
      </c>
      <c r="AT7" s="36">
        <v>4674</v>
      </c>
      <c r="AU7" s="36">
        <v>4720</v>
      </c>
      <c r="AV7" s="36">
        <v>5132</v>
      </c>
      <c r="AW7" s="36">
        <v>5300</v>
      </c>
      <c r="AX7" s="36">
        <v>5450</v>
      </c>
      <c r="AY7" s="36">
        <v>5450</v>
      </c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</row>
    <row r="8" spans="1:69" ht="12.75" outlineLevel="1">
      <c r="A8" s="34"/>
      <c r="B8" s="54"/>
      <c r="C8" s="54" t="s">
        <v>40</v>
      </c>
      <c r="D8" s="36">
        <v>9748</v>
      </c>
      <c r="E8" s="36">
        <v>10674</v>
      </c>
      <c r="F8" s="36">
        <v>11705</v>
      </c>
      <c r="G8" s="36">
        <v>11865</v>
      </c>
      <c r="H8" s="36">
        <v>12100</v>
      </c>
      <c r="I8" s="36">
        <v>12877</v>
      </c>
      <c r="J8" s="36">
        <v>14096</v>
      </c>
      <c r="K8" s="36">
        <v>15310</v>
      </c>
      <c r="L8" s="36">
        <v>15835</v>
      </c>
      <c r="M8" s="36">
        <v>15266</v>
      </c>
      <c r="N8" s="36">
        <v>15580</v>
      </c>
      <c r="O8" s="36">
        <v>16207</v>
      </c>
      <c r="P8" s="36">
        <v>17522</v>
      </c>
      <c r="Q8" s="36">
        <v>17942</v>
      </c>
      <c r="R8" s="36">
        <v>17752</v>
      </c>
      <c r="S8" s="36">
        <v>18300</v>
      </c>
      <c r="T8" s="36">
        <v>18000</v>
      </c>
      <c r="U8" s="36">
        <v>18182</v>
      </c>
      <c r="V8" s="36">
        <v>18500</v>
      </c>
      <c r="W8" s="36">
        <v>18282</v>
      </c>
      <c r="X8" s="36">
        <v>18118</v>
      </c>
      <c r="Y8" s="36">
        <v>16473</v>
      </c>
      <c r="Z8" s="36">
        <v>13500</v>
      </c>
      <c r="AA8" s="36">
        <v>10535</v>
      </c>
      <c r="AB8" s="36">
        <v>8821</v>
      </c>
      <c r="AC8" s="36">
        <v>7316</v>
      </c>
      <c r="AD8" s="36">
        <v>8271</v>
      </c>
      <c r="AE8" s="36">
        <v>9564</v>
      </c>
      <c r="AF8" s="36">
        <v>4687</v>
      </c>
      <c r="AG8" s="36">
        <v>4750</v>
      </c>
      <c r="AH8" s="36">
        <v>5237</v>
      </c>
      <c r="AI8" s="36">
        <v>4905</v>
      </c>
      <c r="AJ8" s="36">
        <v>5549</v>
      </c>
      <c r="AK8" s="36">
        <v>5429</v>
      </c>
      <c r="AL8" s="36">
        <v>5524</v>
      </c>
      <c r="AM8" s="36">
        <v>5695</v>
      </c>
      <c r="AN8" s="36">
        <v>6344</v>
      </c>
      <c r="AO8" s="36">
        <v>5625</v>
      </c>
      <c r="AP8" s="36">
        <v>7646</v>
      </c>
      <c r="AQ8" s="36">
        <v>4514</v>
      </c>
      <c r="AR8" s="36">
        <v>4820</v>
      </c>
      <c r="AS8" s="36">
        <v>10694</v>
      </c>
      <c r="AT8" s="36">
        <v>8330</v>
      </c>
      <c r="AU8" s="36">
        <v>8615</v>
      </c>
      <c r="AV8" s="36">
        <v>8846</v>
      </c>
      <c r="AW8" s="36">
        <v>8996</v>
      </c>
      <c r="AX8" s="36">
        <v>9316</v>
      </c>
      <c r="AY8" s="36">
        <v>9316</v>
      </c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</row>
    <row r="9" spans="1:69" ht="12.75" outlineLevel="1">
      <c r="A9" s="34"/>
      <c r="B9" s="54"/>
      <c r="C9" s="54" t="s">
        <v>41</v>
      </c>
      <c r="D9" s="36">
        <v>2517954</v>
      </c>
      <c r="E9" s="36">
        <v>2136204</v>
      </c>
      <c r="F9" s="36">
        <v>2417149</v>
      </c>
      <c r="G9" s="36">
        <v>2294827</v>
      </c>
      <c r="H9" s="36">
        <v>2544069</v>
      </c>
      <c r="I9" s="36">
        <v>2321459</v>
      </c>
      <c r="J9" s="36">
        <v>2185100</v>
      </c>
      <c r="K9" s="36">
        <v>2469489</v>
      </c>
      <c r="L9" s="36">
        <v>2484096</v>
      </c>
      <c r="M9" s="36">
        <v>2610173</v>
      </c>
      <c r="N9" s="36">
        <v>2349221</v>
      </c>
      <c r="O9" s="36">
        <v>2576383</v>
      </c>
      <c r="P9" s="36">
        <v>2006200</v>
      </c>
      <c r="Q9" s="36">
        <v>1974546</v>
      </c>
      <c r="R9" s="36">
        <v>1737225</v>
      </c>
      <c r="S9" s="36">
        <v>2321380</v>
      </c>
      <c r="T9" s="36">
        <v>1891000</v>
      </c>
      <c r="U9" s="36">
        <v>1550000</v>
      </c>
      <c r="V9" s="36">
        <v>1682551</v>
      </c>
      <c r="W9" s="36">
        <v>1709551</v>
      </c>
      <c r="X9" s="36">
        <v>1289521</v>
      </c>
      <c r="Y9" s="36">
        <v>1220009</v>
      </c>
      <c r="Z9" s="36">
        <v>1005900</v>
      </c>
      <c r="AA9" s="36">
        <v>879200</v>
      </c>
      <c r="AB9" s="36">
        <v>1029800</v>
      </c>
      <c r="AC9" s="36">
        <v>1165300</v>
      </c>
      <c r="AD9" s="36">
        <v>1104365</v>
      </c>
      <c r="AE9" s="36">
        <v>1244430</v>
      </c>
      <c r="AF9" s="36">
        <v>1224402</v>
      </c>
      <c r="AG9" s="36">
        <v>1478413</v>
      </c>
      <c r="AH9" s="36">
        <v>1300900</v>
      </c>
      <c r="AI9" s="36">
        <v>1292300</v>
      </c>
      <c r="AJ9" s="36">
        <v>1210760</v>
      </c>
      <c r="AK9" s="36">
        <v>1397780</v>
      </c>
      <c r="AL9" s="36">
        <v>1326000</v>
      </c>
      <c r="AM9" s="36">
        <v>1404080</v>
      </c>
      <c r="AN9" s="36">
        <v>1417860</v>
      </c>
      <c r="AO9" s="36">
        <v>1056855</v>
      </c>
      <c r="AP9" s="36">
        <v>1254925</v>
      </c>
      <c r="AQ9" s="36">
        <v>1373346</v>
      </c>
      <c r="AR9" s="36">
        <v>1029339</v>
      </c>
      <c r="AS9" s="36">
        <v>1338934</v>
      </c>
      <c r="AT9" s="36">
        <v>873855</v>
      </c>
      <c r="AU9" s="36">
        <v>535000</v>
      </c>
      <c r="AV9" s="36">
        <v>420000</v>
      </c>
      <c r="AW9" s="36">
        <v>420000</v>
      </c>
      <c r="AX9" s="36">
        <v>475000</v>
      </c>
      <c r="AY9" s="36">
        <v>475000</v>
      </c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</row>
    <row r="10" spans="1:69" ht="12.75" outlineLevel="1">
      <c r="A10" s="34"/>
      <c r="B10" s="54"/>
      <c r="C10" s="54" t="s">
        <v>42</v>
      </c>
      <c r="D10" s="36">
        <v>1950</v>
      </c>
      <c r="E10" s="36">
        <v>2150</v>
      </c>
      <c r="F10" s="36">
        <v>2904</v>
      </c>
      <c r="G10" s="36">
        <v>2676</v>
      </c>
      <c r="H10" s="36">
        <v>2812</v>
      </c>
      <c r="I10" s="36">
        <v>2540</v>
      </c>
      <c r="J10" s="36">
        <v>3221</v>
      </c>
      <c r="K10" s="36">
        <v>2721</v>
      </c>
      <c r="L10" s="36">
        <v>2267</v>
      </c>
      <c r="M10" s="36">
        <v>2222</v>
      </c>
      <c r="N10" s="36">
        <v>4116</v>
      </c>
      <c r="O10" s="36">
        <v>4383</v>
      </c>
      <c r="P10" s="36">
        <v>3211</v>
      </c>
      <c r="Q10" s="36">
        <v>3309</v>
      </c>
      <c r="R10" s="36">
        <v>3309</v>
      </c>
      <c r="S10" s="36">
        <v>3343</v>
      </c>
      <c r="T10" s="36">
        <v>3810</v>
      </c>
      <c r="U10" s="36">
        <v>4495</v>
      </c>
      <c r="V10" s="36">
        <v>4440</v>
      </c>
      <c r="W10" s="36">
        <v>4402</v>
      </c>
      <c r="X10" s="36">
        <v>4362</v>
      </c>
      <c r="Y10" s="36">
        <v>4122</v>
      </c>
      <c r="Z10" s="36">
        <v>3460</v>
      </c>
      <c r="AA10" s="36">
        <v>2886</v>
      </c>
      <c r="AB10" s="36">
        <v>3196</v>
      </c>
      <c r="AC10" s="36">
        <v>2186</v>
      </c>
      <c r="AD10" s="36">
        <v>2462</v>
      </c>
      <c r="AE10" s="36">
        <v>3351</v>
      </c>
      <c r="AF10" s="36">
        <v>2670</v>
      </c>
      <c r="AG10" s="36">
        <v>2990</v>
      </c>
      <c r="AH10" s="36">
        <v>2487</v>
      </c>
      <c r="AI10" s="36">
        <v>1833</v>
      </c>
      <c r="AJ10" s="36">
        <v>2383</v>
      </c>
      <c r="AK10" s="36">
        <v>2598</v>
      </c>
      <c r="AL10" s="36">
        <v>3799</v>
      </c>
      <c r="AM10" s="36">
        <v>3672</v>
      </c>
      <c r="AN10" s="36">
        <v>3214</v>
      </c>
      <c r="AO10" s="36">
        <v>1405</v>
      </c>
      <c r="AP10" s="36">
        <v>3105</v>
      </c>
      <c r="AQ10" s="36">
        <v>1237</v>
      </c>
      <c r="AR10" s="36">
        <v>2336</v>
      </c>
      <c r="AS10" s="36">
        <v>3397</v>
      </c>
      <c r="AT10" s="36">
        <v>2111</v>
      </c>
      <c r="AU10" s="36">
        <v>2122</v>
      </c>
      <c r="AV10" s="36">
        <v>1622</v>
      </c>
      <c r="AW10" s="36">
        <v>1695</v>
      </c>
      <c r="AX10" s="36">
        <v>1850</v>
      </c>
      <c r="AY10" s="36">
        <v>1850</v>
      </c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</row>
    <row r="11" spans="1:69" ht="12.75" outlineLevel="1">
      <c r="A11" s="34"/>
      <c r="B11" s="54"/>
      <c r="C11" s="54" t="s">
        <v>43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</row>
    <row r="12" spans="1:69" ht="12.75" outlineLevel="1">
      <c r="A12" s="34"/>
      <c r="B12" s="54"/>
      <c r="C12" s="54" t="s">
        <v>44</v>
      </c>
      <c r="D12" s="36">
        <v>113000</v>
      </c>
      <c r="E12" s="36">
        <v>103000</v>
      </c>
      <c r="F12" s="36">
        <v>115200</v>
      </c>
      <c r="G12" s="36">
        <v>102100</v>
      </c>
      <c r="H12" s="36">
        <v>101800</v>
      </c>
      <c r="I12" s="36">
        <v>103300</v>
      </c>
      <c r="J12" s="36">
        <v>104600</v>
      </c>
      <c r="K12" s="36">
        <v>113700</v>
      </c>
      <c r="L12" s="36">
        <v>118400</v>
      </c>
      <c r="M12" s="36">
        <v>93600</v>
      </c>
      <c r="N12" s="36">
        <v>103500</v>
      </c>
      <c r="O12" s="36">
        <v>104500</v>
      </c>
      <c r="P12" s="36">
        <v>99000</v>
      </c>
      <c r="Q12" s="36">
        <v>59000</v>
      </c>
      <c r="R12" s="36">
        <v>77000</v>
      </c>
      <c r="S12" s="36">
        <v>79000</v>
      </c>
      <c r="T12" s="36">
        <v>79000</v>
      </c>
      <c r="U12" s="36">
        <v>65000</v>
      </c>
      <c r="V12" s="36">
        <v>60000</v>
      </c>
      <c r="W12" s="36">
        <v>39500</v>
      </c>
      <c r="X12" s="36">
        <v>48000</v>
      </c>
      <c r="Y12" s="36">
        <v>54000</v>
      </c>
      <c r="Z12" s="36">
        <v>58000</v>
      </c>
      <c r="AA12" s="36">
        <v>52000</v>
      </c>
      <c r="AB12" s="36">
        <v>42000</v>
      </c>
      <c r="AC12" s="36">
        <v>44000</v>
      </c>
      <c r="AD12" s="36">
        <v>46000</v>
      </c>
      <c r="AE12" s="36">
        <v>36000</v>
      </c>
      <c r="AF12" s="36">
        <v>30000</v>
      </c>
      <c r="AG12" s="36">
        <v>40000</v>
      </c>
      <c r="AH12" s="36">
        <v>40000</v>
      </c>
      <c r="AI12" s="36">
        <v>53000</v>
      </c>
      <c r="AJ12" s="36">
        <v>52000</v>
      </c>
      <c r="AK12" s="36">
        <v>30000</v>
      </c>
      <c r="AL12" s="36">
        <v>20000</v>
      </c>
      <c r="AM12" s="36">
        <v>20000</v>
      </c>
      <c r="AN12" s="36">
        <v>20000</v>
      </c>
      <c r="AO12" s="36">
        <v>23000</v>
      </c>
      <c r="AP12" s="36">
        <v>20500</v>
      </c>
      <c r="AQ12" s="36">
        <v>23200</v>
      </c>
      <c r="AR12" s="36">
        <v>25500</v>
      </c>
      <c r="AS12" s="36">
        <v>21000</v>
      </c>
      <c r="AT12" s="36">
        <v>16500</v>
      </c>
      <c r="AU12" s="36">
        <v>18000</v>
      </c>
      <c r="AV12" s="36">
        <v>18000</v>
      </c>
      <c r="AW12" s="36">
        <v>18000</v>
      </c>
      <c r="AX12" s="36">
        <v>18000</v>
      </c>
      <c r="AY12" s="36">
        <v>18000</v>
      </c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</row>
    <row r="13" spans="1:69" ht="12.75" outlineLevel="1">
      <c r="A13" s="34"/>
      <c r="B13" s="54"/>
      <c r="C13" s="54" t="s">
        <v>45</v>
      </c>
      <c r="D13" s="36">
        <v>9792</v>
      </c>
      <c r="E13" s="36">
        <v>10129</v>
      </c>
      <c r="F13" s="36">
        <v>10343</v>
      </c>
      <c r="G13" s="36">
        <v>9498</v>
      </c>
      <c r="H13" s="36">
        <v>8807</v>
      </c>
      <c r="I13" s="36">
        <v>10565</v>
      </c>
      <c r="J13" s="36">
        <v>13271</v>
      </c>
      <c r="K13" s="36">
        <v>13652</v>
      </c>
      <c r="L13" s="36">
        <v>13441</v>
      </c>
      <c r="M13" s="36">
        <v>13869</v>
      </c>
      <c r="N13" s="36">
        <v>18184</v>
      </c>
      <c r="O13" s="36">
        <v>22637</v>
      </c>
      <c r="P13" s="36">
        <v>28507</v>
      </c>
      <c r="Q13" s="36">
        <v>32648</v>
      </c>
      <c r="R13" s="36">
        <v>31416</v>
      </c>
      <c r="S13" s="36">
        <v>31760</v>
      </c>
      <c r="T13" s="36">
        <v>31560</v>
      </c>
      <c r="U13" s="36">
        <v>28711</v>
      </c>
      <c r="V13" s="36">
        <v>29690</v>
      </c>
      <c r="W13" s="36">
        <v>30935</v>
      </c>
      <c r="X13" s="36">
        <v>30052</v>
      </c>
      <c r="Y13" s="36">
        <v>29696</v>
      </c>
      <c r="Z13" s="36">
        <v>18943</v>
      </c>
      <c r="AA13" s="36">
        <v>18189</v>
      </c>
      <c r="AB13" s="36">
        <v>14664</v>
      </c>
      <c r="AC13" s="36">
        <v>17419</v>
      </c>
      <c r="AD13" s="36">
        <v>14654</v>
      </c>
      <c r="AE13" s="36">
        <v>13845</v>
      </c>
      <c r="AF13" s="36">
        <v>15889</v>
      </c>
      <c r="AG13" s="36">
        <v>14062</v>
      </c>
      <c r="AH13" s="36">
        <v>15949</v>
      </c>
      <c r="AI13" s="36">
        <v>15760</v>
      </c>
      <c r="AJ13" s="36">
        <v>15602</v>
      </c>
      <c r="AK13" s="36">
        <v>18689</v>
      </c>
      <c r="AL13" s="36">
        <v>21537</v>
      </c>
      <c r="AM13" s="36">
        <v>20317</v>
      </c>
      <c r="AN13" s="36">
        <v>20184</v>
      </c>
      <c r="AO13" s="36">
        <v>22202</v>
      </c>
      <c r="AP13" s="36">
        <v>14699</v>
      </c>
      <c r="AQ13" s="36">
        <v>25307</v>
      </c>
      <c r="AR13" s="36">
        <v>22773</v>
      </c>
      <c r="AS13" s="36">
        <v>20654</v>
      </c>
      <c r="AT13" s="36">
        <v>19120</v>
      </c>
      <c r="AU13" s="36">
        <v>19820</v>
      </c>
      <c r="AV13" s="36">
        <v>17033</v>
      </c>
      <c r="AW13" s="36">
        <v>17571</v>
      </c>
      <c r="AX13" s="36">
        <v>17820</v>
      </c>
      <c r="AY13" s="36">
        <v>17820</v>
      </c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</row>
    <row r="14" spans="1:69" ht="12.75" outlineLevel="1">
      <c r="A14" s="34"/>
      <c r="B14" s="54"/>
      <c r="C14" s="54" t="s">
        <v>46</v>
      </c>
      <c r="D14" s="36">
        <v>74330</v>
      </c>
      <c r="E14" s="36">
        <v>77300</v>
      </c>
      <c r="F14" s="36">
        <v>64818</v>
      </c>
      <c r="G14" s="36">
        <v>74544</v>
      </c>
      <c r="H14" s="36">
        <v>92714</v>
      </c>
      <c r="I14" s="36">
        <v>91940</v>
      </c>
      <c r="J14" s="36">
        <v>89780</v>
      </c>
      <c r="K14" s="36">
        <v>85925</v>
      </c>
      <c r="L14" s="36">
        <v>81247</v>
      </c>
      <c r="M14" s="36">
        <v>85549</v>
      </c>
      <c r="N14" s="36">
        <v>74498</v>
      </c>
      <c r="O14" s="36">
        <v>78124</v>
      </c>
      <c r="P14" s="36">
        <v>64023</v>
      </c>
      <c r="Q14" s="36">
        <v>75624</v>
      </c>
      <c r="R14" s="36">
        <v>64001</v>
      </c>
      <c r="S14" s="36">
        <v>71580</v>
      </c>
      <c r="T14" s="36">
        <v>60300</v>
      </c>
      <c r="U14" s="36">
        <v>58138</v>
      </c>
      <c r="V14" s="36">
        <v>56529</v>
      </c>
      <c r="W14" s="36">
        <v>57991</v>
      </c>
      <c r="X14" s="36">
        <v>57019</v>
      </c>
      <c r="Y14" s="36">
        <v>55558</v>
      </c>
      <c r="Z14" s="36">
        <v>51296</v>
      </c>
      <c r="AA14" s="36">
        <v>51246</v>
      </c>
      <c r="AB14" s="36">
        <v>51939</v>
      </c>
      <c r="AC14" s="36">
        <v>51521</v>
      </c>
      <c r="AD14" s="36">
        <v>55995</v>
      </c>
      <c r="AE14" s="36">
        <v>58536</v>
      </c>
      <c r="AF14" s="36">
        <v>62076</v>
      </c>
      <c r="AG14" s="36">
        <v>62614</v>
      </c>
      <c r="AH14" s="36">
        <v>65208</v>
      </c>
      <c r="AI14" s="36">
        <v>66196</v>
      </c>
      <c r="AJ14" s="36">
        <v>70525</v>
      </c>
      <c r="AK14" s="36">
        <v>77665</v>
      </c>
      <c r="AL14" s="36">
        <v>78216</v>
      </c>
      <c r="AM14" s="36">
        <v>66546</v>
      </c>
      <c r="AN14" s="36">
        <v>64723</v>
      </c>
      <c r="AO14" s="36">
        <v>63445</v>
      </c>
      <c r="AP14" s="36">
        <v>65562</v>
      </c>
      <c r="AQ14" s="36">
        <v>62279</v>
      </c>
      <c r="AR14" s="36">
        <v>61307</v>
      </c>
      <c r="AS14" s="36">
        <v>64472</v>
      </c>
      <c r="AT14" s="36">
        <v>65660</v>
      </c>
      <c r="AU14" s="36">
        <v>67880</v>
      </c>
      <c r="AV14" s="36">
        <v>69885</v>
      </c>
      <c r="AW14" s="36">
        <v>69885</v>
      </c>
      <c r="AX14" s="36">
        <v>70485</v>
      </c>
      <c r="AY14" s="36">
        <v>70485</v>
      </c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</row>
    <row r="15" spans="1:69" ht="12.75" outlineLevel="1">
      <c r="A15" s="34"/>
      <c r="B15" s="54"/>
      <c r="C15" s="54" t="s">
        <v>47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</row>
    <row r="16" spans="1:69" ht="12.75" outlineLevel="1">
      <c r="A16" s="34"/>
      <c r="B16" s="54"/>
      <c r="C16" s="54" t="s">
        <v>48</v>
      </c>
      <c r="D16" s="36">
        <v>10030</v>
      </c>
      <c r="E16" s="36">
        <v>10730</v>
      </c>
      <c r="F16" s="36">
        <v>11076</v>
      </c>
      <c r="G16" s="36">
        <v>9021</v>
      </c>
      <c r="H16" s="36">
        <v>9392</v>
      </c>
      <c r="I16" s="36">
        <v>8489</v>
      </c>
      <c r="J16" s="36">
        <v>8601</v>
      </c>
      <c r="K16" s="36">
        <v>11755</v>
      </c>
      <c r="L16" s="36">
        <v>6974</v>
      </c>
      <c r="M16" s="36">
        <v>8850</v>
      </c>
      <c r="N16" s="36">
        <v>7971</v>
      </c>
      <c r="O16" s="36">
        <v>8467</v>
      </c>
      <c r="P16" s="36">
        <v>6308</v>
      </c>
      <c r="Q16" s="36">
        <v>6511</v>
      </c>
      <c r="R16" s="36">
        <v>9649</v>
      </c>
      <c r="S16" s="36">
        <v>6169</v>
      </c>
      <c r="T16" s="36">
        <v>6453</v>
      </c>
      <c r="U16" s="36">
        <v>6123</v>
      </c>
      <c r="V16" s="36">
        <v>5352</v>
      </c>
      <c r="W16" s="36">
        <v>4745</v>
      </c>
      <c r="X16" s="36">
        <v>5736</v>
      </c>
      <c r="Y16" s="36">
        <v>4213</v>
      </c>
      <c r="Z16" s="36">
        <v>3284</v>
      </c>
      <c r="AA16" s="36">
        <v>2597</v>
      </c>
      <c r="AB16" s="36">
        <v>3617</v>
      </c>
      <c r="AC16" s="36">
        <v>2959</v>
      </c>
      <c r="AD16" s="36">
        <v>3540</v>
      </c>
      <c r="AE16" s="36">
        <v>2502</v>
      </c>
      <c r="AF16" s="36">
        <v>2899</v>
      </c>
      <c r="AG16" s="36">
        <v>4285</v>
      </c>
      <c r="AH16" s="36">
        <v>3135</v>
      </c>
      <c r="AI16" s="36">
        <v>2058</v>
      </c>
      <c r="AJ16" s="36">
        <v>2856</v>
      </c>
      <c r="AK16" s="36">
        <v>2619</v>
      </c>
      <c r="AL16" s="36">
        <v>2755</v>
      </c>
      <c r="AM16" s="36">
        <v>2806</v>
      </c>
      <c r="AN16" s="36">
        <v>3005</v>
      </c>
      <c r="AO16" s="36">
        <v>1800</v>
      </c>
      <c r="AP16" s="36">
        <v>1697</v>
      </c>
      <c r="AQ16" s="36">
        <v>2365</v>
      </c>
      <c r="AR16" s="36">
        <v>1391</v>
      </c>
      <c r="AS16" s="36">
        <v>2272</v>
      </c>
      <c r="AT16" s="36">
        <v>1975</v>
      </c>
      <c r="AU16" s="36">
        <v>1860</v>
      </c>
      <c r="AV16" s="36">
        <v>2150</v>
      </c>
      <c r="AW16" s="36">
        <v>2150</v>
      </c>
      <c r="AX16" s="36">
        <v>2150</v>
      </c>
      <c r="AY16" s="36">
        <v>2150</v>
      </c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</row>
    <row r="17" spans="1:69" ht="12.75">
      <c r="A17" s="34"/>
      <c r="B17" s="54" t="s">
        <v>49</v>
      </c>
      <c r="C17" s="54"/>
      <c r="D17" s="36">
        <f aca="true" t="shared" si="2" ref="D17:AV17">SUM(D18:D19)</f>
        <v>1297192.2228</v>
      </c>
      <c r="E17" s="36">
        <f t="shared" si="2"/>
        <v>1104386.8728</v>
      </c>
      <c r="F17" s="36">
        <f t="shared" si="2"/>
        <v>1247147.1218</v>
      </c>
      <c r="G17" s="36">
        <f t="shared" si="2"/>
        <v>1184863.0814</v>
      </c>
      <c r="H17" s="36">
        <f t="shared" si="2"/>
        <v>1309615.8658</v>
      </c>
      <c r="I17" s="36">
        <f t="shared" si="2"/>
        <v>1196245.4638</v>
      </c>
      <c r="J17" s="36">
        <f t="shared" si="2"/>
        <v>1127547.82</v>
      </c>
      <c r="K17" s="36">
        <f t="shared" si="2"/>
        <v>1271689.1098000002</v>
      </c>
      <c r="L17" s="36">
        <f t="shared" si="2"/>
        <v>1277649.9072000002</v>
      </c>
      <c r="M17" s="36">
        <f t="shared" si="2"/>
        <v>1342399.2786</v>
      </c>
      <c r="N17" s="36">
        <f t="shared" si="2"/>
        <v>1214638.1122</v>
      </c>
      <c r="O17" s="36">
        <f t="shared" si="2"/>
        <v>1332424.4806000001</v>
      </c>
      <c r="P17" s="36">
        <f t="shared" si="2"/>
        <v>1041624.84</v>
      </c>
      <c r="Q17" s="36">
        <f t="shared" si="2"/>
        <v>1034120.8372000001</v>
      </c>
      <c r="R17" s="36">
        <f t="shared" si="2"/>
        <v>917492.465</v>
      </c>
      <c r="S17" s="36">
        <f t="shared" si="2"/>
        <v>1214403.716</v>
      </c>
      <c r="T17" s="36">
        <f t="shared" si="2"/>
        <v>994882.6</v>
      </c>
      <c r="U17" s="36">
        <f t="shared" si="2"/>
        <v>812596</v>
      </c>
      <c r="V17" s="36">
        <f t="shared" si="2"/>
        <v>882850.4982</v>
      </c>
      <c r="W17" s="36">
        <f t="shared" si="2"/>
        <v>863602.1089999999</v>
      </c>
      <c r="X17" s="36">
        <f t="shared" si="2"/>
        <v>648127.327</v>
      </c>
      <c r="Y17" s="36">
        <f t="shared" si="2"/>
        <v>613897.2330000001</v>
      </c>
      <c r="Z17" s="36">
        <f t="shared" si="2"/>
        <v>507608.978</v>
      </c>
      <c r="AA17" s="36">
        <f t="shared" si="2"/>
        <v>445808.224</v>
      </c>
      <c r="AB17" s="36">
        <f t="shared" si="2"/>
        <v>520371.24</v>
      </c>
      <c r="AC17" s="36">
        <f t="shared" si="2"/>
        <v>587971.124</v>
      </c>
      <c r="AD17" s="36">
        <f t="shared" si="2"/>
        <v>560311.371</v>
      </c>
      <c r="AE17" s="36">
        <f t="shared" si="2"/>
        <v>630638.826</v>
      </c>
      <c r="AF17" s="36">
        <f t="shared" si="2"/>
        <v>625906.142</v>
      </c>
      <c r="AG17" s="36">
        <f t="shared" si="2"/>
        <v>712615.6358</v>
      </c>
      <c r="AH17" s="36">
        <f t="shared" si="2"/>
        <v>632256.24</v>
      </c>
      <c r="AI17" s="36">
        <f t="shared" si="2"/>
        <v>635391.8640000001</v>
      </c>
      <c r="AJ17" s="36">
        <f t="shared" si="2"/>
        <v>593607.824</v>
      </c>
      <c r="AK17" s="36">
        <f t="shared" si="2"/>
        <v>682649.716</v>
      </c>
      <c r="AL17" s="36">
        <f t="shared" si="2"/>
        <v>641165.4959999999</v>
      </c>
      <c r="AM17" s="36">
        <f t="shared" si="2"/>
        <v>685970.664</v>
      </c>
      <c r="AN17" s="36">
        <f t="shared" si="2"/>
        <v>680569.508</v>
      </c>
      <c r="AO17" s="36">
        <f t="shared" si="2"/>
        <v>511660.91699999996</v>
      </c>
      <c r="AP17" s="36">
        <f t="shared" si="2"/>
        <v>593165.703</v>
      </c>
      <c r="AQ17" s="36">
        <f t="shared" si="2"/>
        <v>614861.9572000001</v>
      </c>
      <c r="AR17" s="36">
        <f t="shared" si="2"/>
        <v>461073.9178</v>
      </c>
      <c r="AS17" s="36">
        <f t="shared" si="2"/>
        <v>600809.4468000002</v>
      </c>
      <c r="AT17" s="36">
        <f t="shared" si="2"/>
        <v>392528.9250000001</v>
      </c>
      <c r="AU17" s="36">
        <f t="shared" si="2"/>
        <v>242755.72</v>
      </c>
      <c r="AV17" s="36">
        <f t="shared" si="2"/>
        <v>192331.032</v>
      </c>
      <c r="AW17" s="36">
        <f>SUM(AW18:AW19)</f>
        <v>192468.8</v>
      </c>
      <c r="AX17" s="36">
        <f>SUM(AX18:AX19)</f>
        <v>216936.2</v>
      </c>
      <c r="AY17" s="36">
        <f>SUM(AY18:AY19)</f>
        <v>216936.2</v>
      </c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</row>
    <row r="18" spans="1:69" ht="12.75" outlineLevel="1">
      <c r="A18" s="34"/>
      <c r="B18" s="54"/>
      <c r="C18" s="54" t="s">
        <v>50</v>
      </c>
      <c r="D18" s="36">
        <v>17568</v>
      </c>
      <c r="E18" s="36">
        <v>18768</v>
      </c>
      <c r="F18" s="36">
        <v>18752</v>
      </c>
      <c r="G18" s="36">
        <v>18632</v>
      </c>
      <c r="H18" s="36">
        <v>16720</v>
      </c>
      <c r="I18" s="36">
        <v>16480</v>
      </c>
      <c r="J18" s="36">
        <v>17080</v>
      </c>
      <c r="K18" s="36">
        <v>16694.8</v>
      </c>
      <c r="L18" s="36">
        <v>15232.32</v>
      </c>
      <c r="M18" s="36">
        <v>15909.36</v>
      </c>
      <c r="N18" s="36">
        <v>20764</v>
      </c>
      <c r="O18" s="36">
        <v>23106.64</v>
      </c>
      <c r="P18" s="36">
        <v>22074</v>
      </c>
      <c r="Q18" s="36">
        <v>30656.56</v>
      </c>
      <c r="R18" s="36">
        <v>34634.72</v>
      </c>
      <c r="S18" s="36">
        <v>34678.4</v>
      </c>
      <c r="T18" s="36">
        <v>33876.4</v>
      </c>
      <c r="U18" s="36">
        <v>24886</v>
      </c>
      <c r="V18" s="36">
        <v>27778.08</v>
      </c>
      <c r="W18" s="36">
        <v>17374.364</v>
      </c>
      <c r="X18" s="36">
        <v>9814.432</v>
      </c>
      <c r="Y18" s="36">
        <v>9992.777999999998</v>
      </c>
      <c r="Z18" s="36">
        <v>9688.478</v>
      </c>
      <c r="AA18" s="36">
        <v>10604.223999999998</v>
      </c>
      <c r="AB18" s="36">
        <v>10620.24</v>
      </c>
      <c r="AC18" s="36">
        <v>11147.624</v>
      </c>
      <c r="AD18" s="36">
        <v>13650.696</v>
      </c>
      <c r="AE18" s="36">
        <v>14645.975999999999</v>
      </c>
      <c r="AF18" s="36">
        <v>19827.152</v>
      </c>
      <c r="AG18" s="36">
        <v>19831.304000000004</v>
      </c>
      <c r="AH18" s="36">
        <v>22654.5</v>
      </c>
      <c r="AI18" s="36">
        <v>29820.084000000003</v>
      </c>
      <c r="AJ18" s="36">
        <v>26245.688000000002</v>
      </c>
      <c r="AK18" s="36">
        <v>27650.008</v>
      </c>
      <c r="AL18" s="36">
        <v>19801.896</v>
      </c>
      <c r="AM18" s="36">
        <v>28018.776</v>
      </c>
      <c r="AN18" s="36">
        <v>16160.312000000002</v>
      </c>
      <c r="AO18" s="36">
        <v>16418.664</v>
      </c>
      <c r="AP18" s="36">
        <v>5107.848</v>
      </c>
      <c r="AQ18" s="36">
        <v>7568.356</v>
      </c>
      <c r="AR18" s="36">
        <v>5900.2119999999995</v>
      </c>
      <c r="AS18" s="36">
        <v>8732.832</v>
      </c>
      <c r="AT18" s="36">
        <v>6110.244</v>
      </c>
      <c r="AU18" s="36">
        <v>6178.72</v>
      </c>
      <c r="AV18" s="36">
        <v>6607.032</v>
      </c>
      <c r="AW18" s="36">
        <v>6744.8</v>
      </c>
      <c r="AX18" s="36">
        <v>6891.2</v>
      </c>
      <c r="AY18" s="36">
        <v>6891.2</v>
      </c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</row>
    <row r="19" spans="1:69" ht="12.75" outlineLevel="1">
      <c r="A19" s="34"/>
      <c r="B19" s="54"/>
      <c r="C19" s="54" t="s">
        <v>51</v>
      </c>
      <c r="D19" s="36">
        <v>1279624.2228</v>
      </c>
      <c r="E19" s="36">
        <v>1085618.8728</v>
      </c>
      <c r="F19" s="36">
        <v>1228395.1218</v>
      </c>
      <c r="G19" s="36">
        <v>1166231.0814</v>
      </c>
      <c r="H19" s="36">
        <v>1292895.8658</v>
      </c>
      <c r="I19" s="36">
        <v>1179765.4638</v>
      </c>
      <c r="J19" s="36">
        <v>1110467.82</v>
      </c>
      <c r="K19" s="36">
        <v>1254994.3098000002</v>
      </c>
      <c r="L19" s="36">
        <v>1262417.5872000002</v>
      </c>
      <c r="M19" s="36">
        <v>1326489.9186</v>
      </c>
      <c r="N19" s="36">
        <v>1193874.1122</v>
      </c>
      <c r="O19" s="36">
        <v>1309317.8406000002</v>
      </c>
      <c r="P19" s="36">
        <v>1019550.84</v>
      </c>
      <c r="Q19" s="36">
        <v>1003464.2772</v>
      </c>
      <c r="R19" s="36">
        <v>882857.745</v>
      </c>
      <c r="S19" s="36">
        <v>1179725.316</v>
      </c>
      <c r="T19" s="36">
        <v>961006.2</v>
      </c>
      <c r="U19" s="36">
        <v>787710</v>
      </c>
      <c r="V19" s="36">
        <v>855072.4182000001</v>
      </c>
      <c r="W19" s="36">
        <v>846227.745</v>
      </c>
      <c r="X19" s="36">
        <v>638312.895</v>
      </c>
      <c r="Y19" s="36">
        <v>603904.4550000001</v>
      </c>
      <c r="Z19" s="36">
        <v>497920.5</v>
      </c>
      <c r="AA19" s="36">
        <v>435204</v>
      </c>
      <c r="AB19" s="36">
        <v>509751</v>
      </c>
      <c r="AC19" s="36">
        <v>576823.5</v>
      </c>
      <c r="AD19" s="36">
        <v>546660.675</v>
      </c>
      <c r="AE19" s="36">
        <v>615992.85</v>
      </c>
      <c r="AF19" s="36">
        <v>606078.99</v>
      </c>
      <c r="AG19" s="36">
        <v>692784.3318</v>
      </c>
      <c r="AH19" s="36">
        <v>609601.74</v>
      </c>
      <c r="AI19" s="36">
        <v>605571.78</v>
      </c>
      <c r="AJ19" s="36">
        <v>567362.136</v>
      </c>
      <c r="AK19" s="36">
        <v>654999.708</v>
      </c>
      <c r="AL19" s="36">
        <v>621363.6</v>
      </c>
      <c r="AM19" s="36">
        <v>657951.888</v>
      </c>
      <c r="AN19" s="36">
        <v>664409.196</v>
      </c>
      <c r="AO19" s="36">
        <v>495242.25299999997</v>
      </c>
      <c r="AP19" s="36">
        <v>588057.855</v>
      </c>
      <c r="AQ19" s="36">
        <v>607293.6012</v>
      </c>
      <c r="AR19" s="36">
        <v>455173.7058</v>
      </c>
      <c r="AS19" s="36">
        <v>592076.6148000001</v>
      </c>
      <c r="AT19" s="36">
        <v>386418.6810000001</v>
      </c>
      <c r="AU19" s="36">
        <v>236577</v>
      </c>
      <c r="AV19" s="36">
        <v>185724</v>
      </c>
      <c r="AW19" s="36">
        <v>185724</v>
      </c>
      <c r="AX19" s="36">
        <v>210045</v>
      </c>
      <c r="AY19" s="36">
        <v>210045</v>
      </c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</row>
    <row r="20" spans="1:69" ht="12.75">
      <c r="A20" s="34"/>
      <c r="B20" s="54" t="s">
        <v>209</v>
      </c>
      <c r="C20" s="54"/>
      <c r="D20" s="36">
        <f aca="true" t="shared" si="3" ref="D20:AV20">SUM(D21:D22)</f>
        <v>0</v>
      </c>
      <c r="E20" s="36">
        <f t="shared" si="3"/>
        <v>0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36">
        <f t="shared" si="3"/>
        <v>0</v>
      </c>
      <c r="J20" s="36">
        <f t="shared" si="3"/>
        <v>0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36">
        <f t="shared" si="3"/>
        <v>0</v>
      </c>
      <c r="O20" s="36">
        <f t="shared" si="3"/>
        <v>0</v>
      </c>
      <c r="P20" s="36">
        <f t="shared" si="3"/>
        <v>0</v>
      </c>
      <c r="Q20" s="36">
        <f t="shared" si="3"/>
        <v>0</v>
      </c>
      <c r="R20" s="36">
        <f t="shared" si="3"/>
        <v>0</v>
      </c>
      <c r="S20" s="36">
        <f t="shared" si="3"/>
        <v>0</v>
      </c>
      <c r="T20" s="36">
        <f t="shared" si="3"/>
        <v>0</v>
      </c>
      <c r="U20" s="36">
        <f t="shared" si="3"/>
        <v>0</v>
      </c>
      <c r="V20" s="36">
        <f t="shared" si="3"/>
        <v>0</v>
      </c>
      <c r="W20" s="36">
        <f t="shared" si="3"/>
        <v>0</v>
      </c>
      <c r="X20" s="36">
        <f t="shared" si="3"/>
        <v>0</v>
      </c>
      <c r="Y20" s="36">
        <f t="shared" si="3"/>
        <v>0</v>
      </c>
      <c r="Z20" s="36">
        <f t="shared" si="3"/>
        <v>0</v>
      </c>
      <c r="AA20" s="36">
        <f t="shared" si="3"/>
        <v>0</v>
      </c>
      <c r="AB20" s="36">
        <f t="shared" si="3"/>
        <v>0</v>
      </c>
      <c r="AC20" s="36">
        <f t="shared" si="3"/>
        <v>0</v>
      </c>
      <c r="AD20" s="36">
        <f t="shared" si="3"/>
        <v>0</v>
      </c>
      <c r="AE20" s="36">
        <f t="shared" si="3"/>
        <v>0</v>
      </c>
      <c r="AF20" s="36">
        <f t="shared" si="3"/>
        <v>0</v>
      </c>
      <c r="AG20" s="36">
        <f t="shared" si="3"/>
        <v>0</v>
      </c>
      <c r="AH20" s="36">
        <f t="shared" si="3"/>
        <v>0</v>
      </c>
      <c r="AI20" s="36">
        <f t="shared" si="3"/>
        <v>0</v>
      </c>
      <c r="AJ20" s="36">
        <f t="shared" si="3"/>
        <v>0</v>
      </c>
      <c r="AK20" s="36">
        <f t="shared" si="3"/>
        <v>0</v>
      </c>
      <c r="AL20" s="36">
        <f t="shared" si="3"/>
        <v>0</v>
      </c>
      <c r="AM20" s="36">
        <f t="shared" si="3"/>
        <v>0</v>
      </c>
      <c r="AN20" s="36">
        <f t="shared" si="3"/>
        <v>0</v>
      </c>
      <c r="AO20" s="36">
        <f t="shared" si="3"/>
        <v>0</v>
      </c>
      <c r="AP20" s="36">
        <f t="shared" si="3"/>
        <v>0</v>
      </c>
      <c r="AQ20" s="36">
        <f t="shared" si="3"/>
        <v>0</v>
      </c>
      <c r="AR20" s="36">
        <f t="shared" si="3"/>
        <v>0</v>
      </c>
      <c r="AS20" s="36">
        <f t="shared" si="3"/>
        <v>0</v>
      </c>
      <c r="AT20" s="36">
        <f t="shared" si="3"/>
        <v>0</v>
      </c>
      <c r="AU20" s="36">
        <f t="shared" si="3"/>
        <v>0</v>
      </c>
      <c r="AV20" s="36">
        <f t="shared" si="3"/>
        <v>0</v>
      </c>
      <c r="AW20" s="36">
        <f>SUM(AW21:AW22)</f>
        <v>0</v>
      </c>
      <c r="AX20" s="36">
        <f>SUM(AX21:AX22)</f>
        <v>0</v>
      </c>
      <c r="AY20" s="36">
        <f>SUM(AY21:AY22)</f>
        <v>0</v>
      </c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</row>
    <row r="21" spans="1:69" ht="12.75" outlineLevel="1">
      <c r="A21" s="34"/>
      <c r="B21" s="54"/>
      <c r="C21" s="54" t="s">
        <v>210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</row>
    <row r="22" spans="1:69" ht="12.75" outlineLevel="1">
      <c r="A22" s="34"/>
      <c r="B22" s="54"/>
      <c r="C22" s="55" t="s">
        <v>211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</row>
    <row r="23" spans="1:69" ht="12.75">
      <c r="A23" s="34"/>
      <c r="B23" s="54" t="s">
        <v>212</v>
      </c>
      <c r="C23" s="54"/>
      <c r="D23" s="36">
        <v>176025</v>
      </c>
      <c r="E23" s="36">
        <v>176188.25</v>
      </c>
      <c r="F23" s="36">
        <v>179265</v>
      </c>
      <c r="G23" s="36">
        <v>182356.25</v>
      </c>
      <c r="H23" s="36">
        <v>190805.5</v>
      </c>
      <c r="I23" s="36">
        <v>194043.25</v>
      </c>
      <c r="J23" s="36">
        <v>200730.25</v>
      </c>
      <c r="K23" s="36">
        <v>205186.5</v>
      </c>
      <c r="L23" s="36">
        <v>208774.25</v>
      </c>
      <c r="M23" s="36">
        <v>218472.5</v>
      </c>
      <c r="N23" s="36">
        <v>224585.75</v>
      </c>
      <c r="O23" s="36">
        <v>230845</v>
      </c>
      <c r="P23" s="36">
        <v>239750</v>
      </c>
      <c r="Q23" s="36">
        <v>243765</v>
      </c>
      <c r="R23" s="36">
        <v>248290</v>
      </c>
      <c r="S23" s="36">
        <v>252487.5</v>
      </c>
      <c r="T23" s="36">
        <v>255990.5</v>
      </c>
      <c r="U23" s="36">
        <v>259677</v>
      </c>
      <c r="V23" s="36">
        <v>265735</v>
      </c>
      <c r="W23" s="36">
        <v>266647.5</v>
      </c>
      <c r="X23" s="36">
        <v>264275</v>
      </c>
      <c r="Y23" s="36">
        <v>253598.75</v>
      </c>
      <c r="Z23" s="36">
        <v>235037.5</v>
      </c>
      <c r="AA23" s="36">
        <v>222445</v>
      </c>
      <c r="AB23" s="36">
        <v>209305</v>
      </c>
      <c r="AC23" s="36">
        <v>215783.75</v>
      </c>
      <c r="AD23" s="36">
        <v>225182.5</v>
      </c>
      <c r="AE23" s="36">
        <v>253196.25</v>
      </c>
      <c r="AF23" s="36">
        <v>174206.6</v>
      </c>
      <c r="AG23" s="36">
        <v>165548.8</v>
      </c>
      <c r="AH23" s="36">
        <v>160477.125</v>
      </c>
      <c r="AI23" s="36">
        <v>137447.45</v>
      </c>
      <c r="AJ23" s="36">
        <v>147236.75</v>
      </c>
      <c r="AK23" s="36">
        <v>147273.25</v>
      </c>
      <c r="AL23" s="36">
        <v>147273.25</v>
      </c>
      <c r="AM23" s="36">
        <v>152748.25</v>
      </c>
      <c r="AN23" s="36">
        <v>151441.55</v>
      </c>
      <c r="AO23" s="36">
        <v>141780</v>
      </c>
      <c r="AP23" s="36">
        <v>144517.5</v>
      </c>
      <c r="AQ23" s="36">
        <v>131025.275</v>
      </c>
      <c r="AR23" s="36">
        <v>132041.8</v>
      </c>
      <c r="AS23" s="36">
        <v>137115</v>
      </c>
      <c r="AT23" s="36">
        <v>130459.075</v>
      </c>
      <c r="AU23" s="36">
        <v>131172.5</v>
      </c>
      <c r="AV23" s="36">
        <v>131632.75</v>
      </c>
      <c r="AW23" s="36">
        <v>131632.75</v>
      </c>
      <c r="AX23" s="36">
        <v>134736.25</v>
      </c>
      <c r="AY23" s="36">
        <v>134736.25</v>
      </c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</row>
    <row r="24" spans="1:69" ht="12.75">
      <c r="A24" s="34"/>
      <c r="B24" s="54" t="s">
        <v>53</v>
      </c>
      <c r="C24" s="54"/>
      <c r="D24" s="36">
        <f aca="true" t="shared" si="4" ref="D24:AV24">SUM(D25:D26)</f>
        <v>177276</v>
      </c>
      <c r="E24" s="36">
        <f t="shared" si="4"/>
        <v>153340</v>
      </c>
      <c r="F24" s="36">
        <f t="shared" si="4"/>
        <v>153340</v>
      </c>
      <c r="G24" s="36">
        <f t="shared" si="4"/>
        <v>153340</v>
      </c>
      <c r="H24" s="36">
        <f t="shared" si="4"/>
        <v>154836</v>
      </c>
      <c r="I24" s="36">
        <f t="shared" si="4"/>
        <v>161568</v>
      </c>
      <c r="J24" s="36">
        <f t="shared" si="4"/>
        <v>157828</v>
      </c>
      <c r="K24" s="36">
        <f t="shared" si="4"/>
        <v>115192</v>
      </c>
      <c r="L24" s="36">
        <f t="shared" si="4"/>
        <v>187913.30800000002</v>
      </c>
      <c r="M24" s="36">
        <f t="shared" si="4"/>
        <v>217579.736</v>
      </c>
      <c r="N24" s="36">
        <f t="shared" si="4"/>
        <v>198500.5</v>
      </c>
      <c r="O24" s="36">
        <f t="shared" si="4"/>
        <v>152631.644</v>
      </c>
      <c r="P24" s="36">
        <f t="shared" si="4"/>
        <v>163812</v>
      </c>
      <c r="Q24" s="36">
        <f t="shared" si="4"/>
        <v>125270.55200000001</v>
      </c>
      <c r="R24" s="36">
        <f t="shared" si="4"/>
        <v>153638.452</v>
      </c>
      <c r="S24" s="36">
        <f t="shared" si="4"/>
        <v>153198.628</v>
      </c>
      <c r="T24" s="36">
        <f t="shared" si="4"/>
        <v>152966</v>
      </c>
      <c r="U24" s="36">
        <f t="shared" si="4"/>
        <v>121086.98800000001</v>
      </c>
      <c r="V24" s="36">
        <f t="shared" si="4"/>
        <v>80473.58</v>
      </c>
      <c r="W24" s="36">
        <f t="shared" si="4"/>
        <v>75165.024</v>
      </c>
      <c r="X24" s="36">
        <f t="shared" si="4"/>
        <v>116999.916</v>
      </c>
      <c r="Y24" s="36">
        <f t="shared" si="4"/>
        <v>104829.956</v>
      </c>
      <c r="Z24" s="36">
        <f t="shared" si="4"/>
        <v>98350.032</v>
      </c>
      <c r="AA24" s="36">
        <f t="shared" si="4"/>
        <v>113574.076</v>
      </c>
      <c r="AB24" s="36">
        <f t="shared" si="4"/>
        <v>106869.75200000001</v>
      </c>
      <c r="AC24" s="36">
        <f t="shared" si="4"/>
        <v>152939.82</v>
      </c>
      <c r="AD24" s="36">
        <f t="shared" si="4"/>
        <v>199458.072</v>
      </c>
      <c r="AE24" s="36">
        <f t="shared" si="4"/>
        <v>114718.60399999999</v>
      </c>
      <c r="AF24" s="36">
        <f t="shared" si="4"/>
        <v>131836.056</v>
      </c>
      <c r="AG24" s="36">
        <f t="shared" si="4"/>
        <v>73863.06400000001</v>
      </c>
      <c r="AH24" s="36">
        <f t="shared" si="4"/>
        <v>72061.13200000001</v>
      </c>
      <c r="AI24" s="36">
        <f t="shared" si="4"/>
        <v>131505.22</v>
      </c>
      <c r="AJ24" s="36">
        <f t="shared" si="4"/>
        <v>122206.83200000001</v>
      </c>
      <c r="AK24" s="36">
        <f t="shared" si="4"/>
        <v>109836.672</v>
      </c>
      <c r="AL24" s="36">
        <f t="shared" si="4"/>
        <v>114369.992</v>
      </c>
      <c r="AM24" s="36">
        <f t="shared" si="4"/>
        <v>100608.288</v>
      </c>
      <c r="AN24" s="36">
        <f t="shared" si="4"/>
        <v>117741.316</v>
      </c>
      <c r="AO24" s="36">
        <f t="shared" si="4"/>
        <v>117483.25600000001</v>
      </c>
      <c r="AP24" s="36">
        <f t="shared" si="4"/>
        <v>117242.4</v>
      </c>
      <c r="AQ24" s="36">
        <f t="shared" si="4"/>
        <v>94239.2</v>
      </c>
      <c r="AR24" s="36">
        <f t="shared" si="4"/>
        <v>85544.7824</v>
      </c>
      <c r="AS24" s="36">
        <f t="shared" si="4"/>
        <v>76885.6704</v>
      </c>
      <c r="AT24" s="36">
        <f t="shared" si="4"/>
        <v>80058.9944</v>
      </c>
      <c r="AU24" s="36">
        <f t="shared" si="4"/>
        <v>70425.8016</v>
      </c>
      <c r="AV24" s="36">
        <f t="shared" si="4"/>
        <v>82418.92120000001</v>
      </c>
      <c r="AW24" s="36">
        <f>SUM(AW25:AW26)</f>
        <v>82238.2792</v>
      </c>
      <c r="AX24" s="36">
        <f>SUM(AX25:AX26)</f>
        <v>82069.68</v>
      </c>
      <c r="AY24" s="36">
        <f>SUM(AY25:AY26)</f>
        <v>65967.44</v>
      </c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</row>
    <row r="25" spans="1:69" ht="12.75" outlineLevel="1">
      <c r="A25" s="34"/>
      <c r="B25" s="54"/>
      <c r="C25" s="54" t="s">
        <v>54</v>
      </c>
      <c r="D25" s="36">
        <v>158576</v>
      </c>
      <c r="E25" s="36">
        <v>140624</v>
      </c>
      <c r="F25" s="36">
        <v>140624</v>
      </c>
      <c r="G25" s="36">
        <v>140624</v>
      </c>
      <c r="H25" s="36">
        <v>142120</v>
      </c>
      <c r="I25" s="36">
        <v>151096</v>
      </c>
      <c r="J25" s="36">
        <v>143616</v>
      </c>
      <c r="K25" s="36">
        <v>107712</v>
      </c>
      <c r="L25" s="36">
        <v>157080</v>
      </c>
      <c r="M25" s="36">
        <v>187000</v>
      </c>
      <c r="N25" s="36">
        <v>168300</v>
      </c>
      <c r="O25" s="36">
        <v>122672</v>
      </c>
      <c r="P25" s="36">
        <v>154088</v>
      </c>
      <c r="Q25" s="36">
        <v>95744</v>
      </c>
      <c r="R25" s="36">
        <v>124168</v>
      </c>
      <c r="S25" s="36">
        <v>124168</v>
      </c>
      <c r="T25" s="36">
        <v>124168</v>
      </c>
      <c r="U25" s="36">
        <v>92752</v>
      </c>
      <c r="V25" s="36">
        <v>51163.2</v>
      </c>
      <c r="W25" s="36">
        <v>45179.2</v>
      </c>
      <c r="X25" s="36">
        <v>87067.2</v>
      </c>
      <c r="Y25" s="36">
        <v>75099.2</v>
      </c>
      <c r="Z25" s="36">
        <v>68816</v>
      </c>
      <c r="AA25" s="36">
        <v>84075.2</v>
      </c>
      <c r="AB25" s="36">
        <v>77193.6</v>
      </c>
      <c r="AC25" s="36">
        <v>123569.6</v>
      </c>
      <c r="AD25" s="36">
        <v>170350.4</v>
      </c>
      <c r="AE25" s="36">
        <v>86838.4</v>
      </c>
      <c r="AF25" s="36">
        <v>103470.4</v>
      </c>
      <c r="AG25" s="36">
        <v>46024</v>
      </c>
      <c r="AH25" s="36">
        <v>44528</v>
      </c>
      <c r="AI25" s="36">
        <v>104192</v>
      </c>
      <c r="AJ25" s="36">
        <v>95216</v>
      </c>
      <c r="AK25" s="36">
        <v>83160</v>
      </c>
      <c r="AL25" s="36">
        <v>88000</v>
      </c>
      <c r="AM25" s="36">
        <v>74536</v>
      </c>
      <c r="AN25" s="36">
        <v>91960</v>
      </c>
      <c r="AO25" s="36">
        <v>91960</v>
      </c>
      <c r="AP25" s="36">
        <v>91960</v>
      </c>
      <c r="AQ25" s="36">
        <v>69256</v>
      </c>
      <c r="AR25" s="36">
        <v>66651.2</v>
      </c>
      <c r="AS25" s="36">
        <v>58212</v>
      </c>
      <c r="AT25" s="36">
        <v>61600</v>
      </c>
      <c r="AU25" s="36">
        <v>52175.2</v>
      </c>
      <c r="AV25" s="36">
        <v>64372</v>
      </c>
      <c r="AW25" s="36">
        <v>64372</v>
      </c>
      <c r="AX25" s="36">
        <v>64372</v>
      </c>
      <c r="AY25" s="36">
        <v>48479.2</v>
      </c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</row>
    <row r="26" spans="1:69" ht="12.75" outlineLevel="1">
      <c r="A26" s="34"/>
      <c r="B26" s="54"/>
      <c r="C26" s="54" t="s">
        <v>55</v>
      </c>
      <c r="D26" s="36">
        <v>18700</v>
      </c>
      <c r="E26" s="36">
        <v>12716</v>
      </c>
      <c r="F26" s="36">
        <v>12716</v>
      </c>
      <c r="G26" s="36">
        <v>12716</v>
      </c>
      <c r="H26" s="36">
        <v>12716</v>
      </c>
      <c r="I26" s="36">
        <v>10472</v>
      </c>
      <c r="J26" s="36">
        <v>14212</v>
      </c>
      <c r="K26" s="36">
        <v>7480</v>
      </c>
      <c r="L26" s="36">
        <v>30833.308000000005</v>
      </c>
      <c r="M26" s="36">
        <v>30579.736000000004</v>
      </c>
      <c r="N26" s="36">
        <v>30200.5</v>
      </c>
      <c r="O26" s="36">
        <v>29959.644000000004</v>
      </c>
      <c r="P26" s="36">
        <v>9724</v>
      </c>
      <c r="Q26" s="36">
        <v>29526.552000000007</v>
      </c>
      <c r="R26" s="36">
        <v>29470.452000000005</v>
      </c>
      <c r="S26" s="36">
        <v>29030.628000000004</v>
      </c>
      <c r="T26" s="36">
        <v>28798</v>
      </c>
      <c r="U26" s="36">
        <v>28334.988000000005</v>
      </c>
      <c r="V26" s="36">
        <v>29310.38</v>
      </c>
      <c r="W26" s="36">
        <v>29985.824000000004</v>
      </c>
      <c r="X26" s="36">
        <v>29932.716000000004</v>
      </c>
      <c r="Y26" s="36">
        <v>29730.756000000005</v>
      </c>
      <c r="Z26" s="36">
        <v>29534.032000000007</v>
      </c>
      <c r="AA26" s="36">
        <v>29498.876000000007</v>
      </c>
      <c r="AB26" s="36">
        <v>29676.152000000006</v>
      </c>
      <c r="AC26" s="36">
        <v>29370.22</v>
      </c>
      <c r="AD26" s="36">
        <v>29107.672000000002</v>
      </c>
      <c r="AE26" s="36">
        <v>27880.204000000005</v>
      </c>
      <c r="AF26" s="36">
        <v>28365.656000000006</v>
      </c>
      <c r="AG26" s="36">
        <v>27839.064000000006</v>
      </c>
      <c r="AH26" s="36">
        <v>27533.132000000005</v>
      </c>
      <c r="AI26" s="36">
        <v>27313.22</v>
      </c>
      <c r="AJ26" s="36">
        <v>26990.832000000006</v>
      </c>
      <c r="AK26" s="36">
        <v>26676.672000000002</v>
      </c>
      <c r="AL26" s="36">
        <v>26369.992000000002</v>
      </c>
      <c r="AM26" s="36">
        <v>26072.288000000004</v>
      </c>
      <c r="AN26" s="36">
        <v>25781.316000000003</v>
      </c>
      <c r="AO26" s="36">
        <v>25523.256000000005</v>
      </c>
      <c r="AP26" s="36">
        <v>25282.4</v>
      </c>
      <c r="AQ26" s="36">
        <v>24983.2</v>
      </c>
      <c r="AR26" s="36">
        <v>18893.582400000003</v>
      </c>
      <c r="AS26" s="36">
        <v>18673.670400000003</v>
      </c>
      <c r="AT26" s="36">
        <v>18458.994400000003</v>
      </c>
      <c r="AU26" s="36">
        <v>18250.601600000005</v>
      </c>
      <c r="AV26" s="36">
        <v>18046.921200000004</v>
      </c>
      <c r="AW26" s="36">
        <v>17866.279200000004</v>
      </c>
      <c r="AX26" s="36">
        <v>17697.68</v>
      </c>
      <c r="AY26" s="36">
        <v>17488.24</v>
      </c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</row>
    <row r="27" spans="1:69" ht="12.75">
      <c r="A27" s="34"/>
      <c r="B27" s="54" t="s">
        <v>56</v>
      </c>
      <c r="C27" s="54"/>
      <c r="D27" s="36">
        <v>2400</v>
      </c>
      <c r="E27" s="36">
        <v>2400</v>
      </c>
      <c r="F27" s="36">
        <v>2400</v>
      </c>
      <c r="G27" s="36">
        <v>2400</v>
      </c>
      <c r="H27" s="36">
        <v>3000</v>
      </c>
      <c r="I27" s="36">
        <v>3000</v>
      </c>
      <c r="J27" s="36">
        <v>3200</v>
      </c>
      <c r="K27" s="36">
        <v>3400</v>
      </c>
      <c r="L27" s="36">
        <v>3400</v>
      </c>
      <c r="M27" s="36">
        <v>3600</v>
      </c>
      <c r="N27" s="36">
        <v>4100</v>
      </c>
      <c r="O27" s="36">
        <v>3700</v>
      </c>
      <c r="P27" s="36">
        <v>4000</v>
      </c>
      <c r="Q27" s="36">
        <v>3725</v>
      </c>
      <c r="R27" s="36">
        <v>4417</v>
      </c>
      <c r="S27" s="36">
        <v>4417</v>
      </c>
      <c r="T27" s="36">
        <v>4303</v>
      </c>
      <c r="U27" s="36">
        <v>4823</v>
      </c>
      <c r="V27" s="36">
        <v>3840</v>
      </c>
      <c r="W27" s="36">
        <v>4461</v>
      </c>
      <c r="X27" s="36">
        <v>3804</v>
      </c>
      <c r="Y27" s="36">
        <v>4574</v>
      </c>
      <c r="Z27" s="36">
        <v>4541</v>
      </c>
      <c r="AA27" s="36">
        <v>3764</v>
      </c>
      <c r="AB27" s="36">
        <v>5560</v>
      </c>
      <c r="AC27" s="36">
        <v>4347</v>
      </c>
      <c r="AD27" s="36">
        <v>7714</v>
      </c>
      <c r="AE27" s="36">
        <v>9211</v>
      </c>
      <c r="AF27" s="36">
        <v>11466</v>
      </c>
      <c r="AG27" s="36">
        <v>12362</v>
      </c>
      <c r="AH27" s="36">
        <v>11501</v>
      </c>
      <c r="AI27" s="36">
        <v>13000</v>
      </c>
      <c r="AJ27" s="36">
        <v>8998</v>
      </c>
      <c r="AK27" s="36">
        <v>14046</v>
      </c>
      <c r="AL27" s="36">
        <v>11500</v>
      </c>
      <c r="AM27" s="36">
        <v>9435</v>
      </c>
      <c r="AN27" s="36">
        <v>11283</v>
      </c>
      <c r="AO27" s="36">
        <v>14846</v>
      </c>
      <c r="AP27" s="36">
        <v>14694</v>
      </c>
      <c r="AQ27" s="36">
        <v>14237</v>
      </c>
      <c r="AR27" s="36">
        <v>16598</v>
      </c>
      <c r="AS27" s="36">
        <v>18768</v>
      </c>
      <c r="AT27" s="36">
        <v>14592</v>
      </c>
      <c r="AU27" s="36">
        <v>14713</v>
      </c>
      <c r="AV27" s="36">
        <v>18093</v>
      </c>
      <c r="AW27" s="36">
        <v>13123</v>
      </c>
      <c r="AX27" s="36">
        <v>13086</v>
      </c>
      <c r="AY27" s="36">
        <v>13833</v>
      </c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</row>
    <row r="28" spans="1:69" ht="12.75">
      <c r="A28" s="34"/>
      <c r="B28" s="54" t="s">
        <v>57</v>
      </c>
      <c r="C28" s="5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</row>
    <row r="29" spans="1:69" s="33" customFormat="1" ht="12.75">
      <c r="A29" s="29" t="s">
        <v>58</v>
      </c>
      <c r="D29" s="32">
        <f aca="true" t="shared" si="5" ref="D29:AV29">D30+D31</f>
        <v>0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32">
        <f t="shared" si="5"/>
        <v>0</v>
      </c>
      <c r="P29" s="32">
        <f t="shared" si="5"/>
        <v>0</v>
      </c>
      <c r="Q29" s="32">
        <f t="shared" si="5"/>
        <v>0</v>
      </c>
      <c r="R29" s="32">
        <f t="shared" si="5"/>
        <v>0</v>
      </c>
      <c r="S29" s="32">
        <f t="shared" si="5"/>
        <v>0</v>
      </c>
      <c r="T29" s="32">
        <f t="shared" si="5"/>
        <v>0</v>
      </c>
      <c r="U29" s="32">
        <f t="shared" si="5"/>
        <v>0</v>
      </c>
      <c r="V29" s="32">
        <f t="shared" si="5"/>
        <v>0</v>
      </c>
      <c r="W29" s="32">
        <f t="shared" si="5"/>
        <v>0</v>
      </c>
      <c r="X29" s="32">
        <f t="shared" si="5"/>
        <v>0</v>
      </c>
      <c r="Y29" s="32">
        <f t="shared" si="5"/>
        <v>0</v>
      </c>
      <c r="Z29" s="32">
        <f t="shared" si="5"/>
        <v>0</v>
      </c>
      <c r="AA29" s="32">
        <f t="shared" si="5"/>
        <v>0</v>
      </c>
      <c r="AB29" s="32">
        <f t="shared" si="5"/>
        <v>0</v>
      </c>
      <c r="AC29" s="32">
        <f t="shared" si="5"/>
        <v>0</v>
      </c>
      <c r="AD29" s="32">
        <f t="shared" si="5"/>
        <v>0</v>
      </c>
      <c r="AE29" s="32">
        <f t="shared" si="5"/>
        <v>0</v>
      </c>
      <c r="AF29" s="32">
        <f t="shared" si="5"/>
        <v>0</v>
      </c>
      <c r="AG29" s="32">
        <f t="shared" si="5"/>
        <v>0</v>
      </c>
      <c r="AH29" s="32">
        <f t="shared" si="5"/>
        <v>0</v>
      </c>
      <c r="AI29" s="32">
        <f t="shared" si="5"/>
        <v>0</v>
      </c>
      <c r="AJ29" s="32">
        <f t="shared" si="5"/>
        <v>0</v>
      </c>
      <c r="AK29" s="32">
        <f t="shared" si="5"/>
        <v>0</v>
      </c>
      <c r="AL29" s="32">
        <f t="shared" si="5"/>
        <v>0</v>
      </c>
      <c r="AM29" s="32">
        <f t="shared" si="5"/>
        <v>0</v>
      </c>
      <c r="AN29" s="32">
        <f t="shared" si="5"/>
        <v>0</v>
      </c>
      <c r="AO29" s="32">
        <f t="shared" si="5"/>
        <v>0</v>
      </c>
      <c r="AP29" s="32">
        <f t="shared" si="5"/>
        <v>0</v>
      </c>
      <c r="AQ29" s="32">
        <f t="shared" si="5"/>
        <v>0</v>
      </c>
      <c r="AR29" s="32">
        <f t="shared" si="5"/>
        <v>0</v>
      </c>
      <c r="AS29" s="32">
        <f t="shared" si="5"/>
        <v>0</v>
      </c>
      <c r="AT29" s="32">
        <f t="shared" si="5"/>
        <v>0</v>
      </c>
      <c r="AU29" s="32">
        <f t="shared" si="5"/>
        <v>0</v>
      </c>
      <c r="AV29" s="32">
        <f t="shared" si="5"/>
        <v>0</v>
      </c>
      <c r="AW29" s="32">
        <f>AW30+AW31</f>
        <v>0</v>
      </c>
      <c r="AX29" s="32">
        <f>AX30+AX31</f>
        <v>0</v>
      </c>
      <c r="AY29" s="32">
        <f>AY30+AY31</f>
        <v>0</v>
      </c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</row>
    <row r="30" spans="2:69" ht="12.75">
      <c r="B30" s="39" t="s">
        <v>59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</row>
    <row r="31" spans="2:69" ht="12.75">
      <c r="B31" s="39" t="s">
        <v>60</v>
      </c>
      <c r="D31" s="36">
        <f aca="true" t="shared" si="6" ref="D31:AV31">SUM(D32:D40)</f>
        <v>0</v>
      </c>
      <c r="E31" s="36">
        <f t="shared" si="6"/>
        <v>0</v>
      </c>
      <c r="F31" s="36">
        <f t="shared" si="6"/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36">
        <f t="shared" si="6"/>
        <v>0</v>
      </c>
      <c r="S31" s="36">
        <f t="shared" si="6"/>
        <v>0</v>
      </c>
      <c r="T31" s="36">
        <f t="shared" si="6"/>
        <v>0</v>
      </c>
      <c r="U31" s="36">
        <f t="shared" si="6"/>
        <v>0</v>
      </c>
      <c r="V31" s="36">
        <f t="shared" si="6"/>
        <v>0</v>
      </c>
      <c r="W31" s="36">
        <f t="shared" si="6"/>
        <v>0</v>
      </c>
      <c r="X31" s="36">
        <f t="shared" si="6"/>
        <v>0</v>
      </c>
      <c r="Y31" s="36">
        <f t="shared" si="6"/>
        <v>0</v>
      </c>
      <c r="Z31" s="36">
        <f t="shared" si="6"/>
        <v>0</v>
      </c>
      <c r="AA31" s="36">
        <f t="shared" si="6"/>
        <v>0</v>
      </c>
      <c r="AB31" s="36">
        <f t="shared" si="6"/>
        <v>0</v>
      </c>
      <c r="AC31" s="36">
        <f t="shared" si="6"/>
        <v>0</v>
      </c>
      <c r="AD31" s="36">
        <f t="shared" si="6"/>
        <v>0</v>
      </c>
      <c r="AE31" s="36">
        <f t="shared" si="6"/>
        <v>0</v>
      </c>
      <c r="AF31" s="36">
        <f t="shared" si="6"/>
        <v>0</v>
      </c>
      <c r="AG31" s="36">
        <f t="shared" si="6"/>
        <v>0</v>
      </c>
      <c r="AH31" s="36">
        <f t="shared" si="6"/>
        <v>0</v>
      </c>
      <c r="AI31" s="36">
        <f t="shared" si="6"/>
        <v>0</v>
      </c>
      <c r="AJ31" s="36">
        <f t="shared" si="6"/>
        <v>0</v>
      </c>
      <c r="AK31" s="36">
        <f t="shared" si="6"/>
        <v>0</v>
      </c>
      <c r="AL31" s="36">
        <f t="shared" si="6"/>
        <v>0</v>
      </c>
      <c r="AM31" s="36">
        <f t="shared" si="6"/>
        <v>0</v>
      </c>
      <c r="AN31" s="36">
        <f t="shared" si="6"/>
        <v>0</v>
      </c>
      <c r="AO31" s="36">
        <f t="shared" si="6"/>
        <v>0</v>
      </c>
      <c r="AP31" s="36">
        <f t="shared" si="6"/>
        <v>0</v>
      </c>
      <c r="AQ31" s="36">
        <f t="shared" si="6"/>
        <v>0</v>
      </c>
      <c r="AR31" s="36">
        <f t="shared" si="6"/>
        <v>0</v>
      </c>
      <c r="AS31" s="36">
        <f t="shared" si="6"/>
        <v>0</v>
      </c>
      <c r="AT31" s="36">
        <f t="shared" si="6"/>
        <v>0</v>
      </c>
      <c r="AU31" s="36">
        <f t="shared" si="6"/>
        <v>0</v>
      </c>
      <c r="AV31" s="36">
        <f t="shared" si="6"/>
        <v>0</v>
      </c>
      <c r="AW31" s="36">
        <f>SUM(AW32:AW40)</f>
        <v>0</v>
      </c>
      <c r="AX31" s="36">
        <f>SUM(AX32:AX40)</f>
        <v>0</v>
      </c>
      <c r="AY31" s="36">
        <f>SUM(AY32:AY40)</f>
        <v>0</v>
      </c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</row>
    <row r="32" spans="2:69" ht="12.75" outlineLevel="1">
      <c r="B32" s="39"/>
      <c r="C32" s="55" t="s">
        <v>61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</row>
    <row r="33" spans="3:69" ht="12.75" outlineLevel="1">
      <c r="C33" s="55" t="s">
        <v>62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3:69" ht="12.75" outlineLevel="1">
      <c r="C34" s="55" t="s">
        <v>63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</row>
    <row r="35" spans="3:69" ht="12.75" outlineLevel="1">
      <c r="C35" s="55" t="s">
        <v>64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</row>
    <row r="36" spans="3:69" ht="12.75" outlineLevel="1">
      <c r="C36" s="55" t="s">
        <v>65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3:69" ht="12.75" outlineLevel="1">
      <c r="C37" s="55" t="s">
        <v>66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</row>
    <row r="38" spans="3:69" ht="12.75" outlineLevel="1">
      <c r="C38" s="55" t="s">
        <v>67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</row>
    <row r="39" spans="3:69" ht="12.75" outlineLevel="1">
      <c r="C39" s="55" t="s">
        <v>68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</row>
    <row r="40" spans="3:69" ht="12.75" outlineLevel="1">
      <c r="C40" s="55" t="s">
        <v>69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69" s="33" customFormat="1" ht="12.75">
      <c r="A41" s="29" t="s">
        <v>70</v>
      </c>
      <c r="D41" s="32">
        <f aca="true" t="shared" si="7" ref="D41:AV41">SUM(D42:D50)</f>
        <v>579440</v>
      </c>
      <c r="E41" s="32">
        <f t="shared" si="7"/>
        <v>692820</v>
      </c>
      <c r="F41" s="32">
        <f t="shared" si="7"/>
        <v>693605</v>
      </c>
      <c r="G41" s="32">
        <f t="shared" si="7"/>
        <v>819140</v>
      </c>
      <c r="H41" s="32">
        <f t="shared" si="7"/>
        <v>901125</v>
      </c>
      <c r="I41" s="32">
        <f t="shared" si="7"/>
        <v>1023115</v>
      </c>
      <c r="J41" s="32">
        <f t="shared" si="7"/>
        <v>1171362.3684210526</v>
      </c>
      <c r="K41" s="32">
        <f t="shared" si="7"/>
        <v>1272014.7368421052</v>
      </c>
      <c r="L41" s="32">
        <f t="shared" si="7"/>
        <v>1445041.0526315789</v>
      </c>
      <c r="M41" s="32">
        <f t="shared" si="7"/>
        <v>1663146.0526315789</v>
      </c>
      <c r="N41" s="32">
        <f t="shared" si="7"/>
        <v>1762845.5263157894</v>
      </c>
      <c r="O41" s="32">
        <f t="shared" si="7"/>
        <v>1929052.105263158</v>
      </c>
      <c r="P41" s="32">
        <f t="shared" si="7"/>
        <v>1612806.3157894737</v>
      </c>
      <c r="Q41" s="32">
        <f t="shared" si="7"/>
        <v>1700902.3684210526</v>
      </c>
      <c r="R41" s="32">
        <f t="shared" si="7"/>
        <v>2037068.9473684211</v>
      </c>
      <c r="S41" s="32">
        <f t="shared" si="7"/>
        <v>1577719.7368421052</v>
      </c>
      <c r="T41" s="32">
        <f t="shared" si="7"/>
        <v>1803492.894736842</v>
      </c>
      <c r="U41" s="32">
        <f t="shared" si="7"/>
        <v>2173462</v>
      </c>
      <c r="V41" s="32">
        <f t="shared" si="7"/>
        <v>2340369</v>
      </c>
      <c r="W41" s="32">
        <f t="shared" si="7"/>
        <v>2650920</v>
      </c>
      <c r="X41" s="32">
        <f t="shared" si="7"/>
        <v>2668910</v>
      </c>
      <c r="Y41" s="32">
        <f t="shared" si="7"/>
        <v>3120100</v>
      </c>
      <c r="Z41" s="32">
        <f t="shared" si="7"/>
        <v>4047950</v>
      </c>
      <c r="AA41" s="32">
        <f t="shared" si="7"/>
        <v>3813110</v>
      </c>
      <c r="AB41" s="32">
        <f t="shared" si="7"/>
        <v>3120730</v>
      </c>
      <c r="AC41" s="32">
        <f t="shared" si="7"/>
        <v>3345585</v>
      </c>
      <c r="AD41" s="32">
        <f t="shared" si="7"/>
        <v>2960660</v>
      </c>
      <c r="AE41" s="32">
        <f t="shared" si="7"/>
        <v>2992420</v>
      </c>
      <c r="AF41" s="32">
        <f t="shared" si="7"/>
        <v>3152650</v>
      </c>
      <c r="AG41" s="32">
        <f t="shared" si="7"/>
        <v>2824660</v>
      </c>
      <c r="AH41" s="32">
        <f t="shared" si="7"/>
        <v>2961920</v>
      </c>
      <c r="AI41" s="32">
        <f t="shared" si="7"/>
        <v>3049420</v>
      </c>
      <c r="AJ41" s="32">
        <f t="shared" si="7"/>
        <v>2960130</v>
      </c>
      <c r="AK41" s="32">
        <f t="shared" si="7"/>
        <v>2882790</v>
      </c>
      <c r="AL41" s="32">
        <f t="shared" si="7"/>
        <v>3471735</v>
      </c>
      <c r="AM41" s="32">
        <f t="shared" si="7"/>
        <v>3780760</v>
      </c>
      <c r="AN41" s="32">
        <f t="shared" si="7"/>
        <v>4178675</v>
      </c>
      <c r="AO41" s="32">
        <f t="shared" si="7"/>
        <v>5185285</v>
      </c>
      <c r="AP41" s="32">
        <f t="shared" si="7"/>
        <v>5325885</v>
      </c>
      <c r="AQ41" s="32">
        <f t="shared" si="7"/>
        <v>5672849</v>
      </c>
      <c r="AR41" s="32">
        <f t="shared" si="7"/>
        <v>5706712</v>
      </c>
      <c r="AS41" s="32">
        <f t="shared" si="7"/>
        <v>6086309</v>
      </c>
      <c r="AT41" s="32">
        <f t="shared" si="7"/>
        <v>7345325</v>
      </c>
      <c r="AU41" s="32">
        <f t="shared" si="7"/>
        <v>6297335.725882143</v>
      </c>
      <c r="AV41" s="32">
        <f t="shared" si="7"/>
        <v>8279896.738142143</v>
      </c>
      <c r="AW41" s="32">
        <f>SUM(AW42:AW50)</f>
        <v>8384286.499587143</v>
      </c>
      <c r="AX41" s="32">
        <f>SUM(AX42:AX50)</f>
        <v>8175473.038642143</v>
      </c>
      <c r="AY41" s="32">
        <f>SUM(AY42:AY50)</f>
        <v>7425169.320467143</v>
      </c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</row>
    <row r="42" spans="2:69" ht="12.75">
      <c r="B42" s="39" t="s">
        <v>71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</row>
    <row r="43" spans="2:69" ht="12.75">
      <c r="B43" s="39" t="s">
        <v>72</v>
      </c>
      <c r="D43" s="36">
        <v>117810</v>
      </c>
      <c r="E43" s="36">
        <v>196350</v>
      </c>
      <c r="F43" s="36">
        <v>192780</v>
      </c>
      <c r="G43" s="36">
        <v>209440</v>
      </c>
      <c r="H43" s="36">
        <v>226100</v>
      </c>
      <c r="I43" s="36">
        <v>252280</v>
      </c>
      <c r="J43" s="36">
        <v>226100</v>
      </c>
      <c r="K43" s="36">
        <v>249900</v>
      </c>
      <c r="L43" s="36">
        <v>289170</v>
      </c>
      <c r="M43" s="36">
        <v>321300</v>
      </c>
      <c r="N43" s="36">
        <v>299880</v>
      </c>
      <c r="O43" s="36">
        <v>341530</v>
      </c>
      <c r="P43" s="36">
        <v>301070</v>
      </c>
      <c r="Q43" s="36">
        <v>287980</v>
      </c>
      <c r="R43" s="36">
        <v>303450</v>
      </c>
      <c r="S43" s="36">
        <v>283220</v>
      </c>
      <c r="T43" s="36">
        <v>255850</v>
      </c>
      <c r="U43" s="36">
        <v>261800</v>
      </c>
      <c r="V43" s="36">
        <v>261800</v>
      </c>
      <c r="W43" s="36">
        <v>221340</v>
      </c>
      <c r="X43" s="36">
        <v>165410</v>
      </c>
      <c r="Y43" s="36">
        <v>224910</v>
      </c>
      <c r="Z43" s="36">
        <v>464100</v>
      </c>
      <c r="AA43" s="36">
        <v>480760</v>
      </c>
      <c r="AB43" s="36">
        <v>390320</v>
      </c>
      <c r="AC43" s="36">
        <v>402220</v>
      </c>
      <c r="AD43" s="36">
        <v>387940</v>
      </c>
      <c r="AE43" s="36">
        <v>428400</v>
      </c>
      <c r="AF43" s="36">
        <v>456960</v>
      </c>
      <c r="AG43" s="36">
        <v>521220</v>
      </c>
      <c r="AH43" s="36">
        <v>578340</v>
      </c>
      <c r="AI43" s="36">
        <v>573580</v>
      </c>
      <c r="AJ43" s="36">
        <v>627130</v>
      </c>
      <c r="AK43" s="36">
        <v>693770</v>
      </c>
      <c r="AL43" s="36">
        <v>665210</v>
      </c>
      <c r="AM43" s="36">
        <v>734230</v>
      </c>
      <c r="AN43" s="36">
        <v>799680</v>
      </c>
      <c r="AO43" s="36">
        <v>828240</v>
      </c>
      <c r="AP43" s="36">
        <v>885360</v>
      </c>
      <c r="AQ43" s="36">
        <v>885360</v>
      </c>
      <c r="AR43" s="36">
        <v>828240</v>
      </c>
      <c r="AS43" s="36">
        <v>885360</v>
      </c>
      <c r="AT43" s="36">
        <v>911540</v>
      </c>
      <c r="AU43" s="36">
        <v>850000</v>
      </c>
      <c r="AV43" s="36">
        <v>850000</v>
      </c>
      <c r="AW43" s="36">
        <v>850000</v>
      </c>
      <c r="AX43" s="36">
        <v>850000</v>
      </c>
      <c r="AY43" s="36">
        <v>850000</v>
      </c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</row>
    <row r="44" spans="2:69" ht="12.75">
      <c r="B44" s="39" t="s">
        <v>73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</row>
    <row r="45" spans="2:69" ht="12.75">
      <c r="B45" s="39" t="s">
        <v>74</v>
      </c>
      <c r="D45" s="36">
        <v>461630</v>
      </c>
      <c r="E45" s="36">
        <v>496470</v>
      </c>
      <c r="F45" s="36">
        <v>500825</v>
      </c>
      <c r="G45" s="36">
        <v>609700</v>
      </c>
      <c r="H45" s="36">
        <v>675025</v>
      </c>
      <c r="I45" s="36">
        <v>770835</v>
      </c>
      <c r="J45" s="36">
        <v>666315</v>
      </c>
      <c r="K45" s="36">
        <v>714220</v>
      </c>
      <c r="L45" s="36">
        <v>827450</v>
      </c>
      <c r="M45" s="36">
        <v>1023425</v>
      </c>
      <c r="N45" s="36">
        <v>1049555</v>
      </c>
      <c r="O45" s="36">
        <v>1114880</v>
      </c>
      <c r="P45" s="36">
        <v>966810</v>
      </c>
      <c r="Q45" s="36">
        <v>1066975</v>
      </c>
      <c r="R45" s="36">
        <v>1428440</v>
      </c>
      <c r="S45" s="36">
        <v>1006005</v>
      </c>
      <c r="T45" s="36">
        <v>1249885</v>
      </c>
      <c r="U45" s="36">
        <v>1384890</v>
      </c>
      <c r="V45" s="36">
        <v>1537315</v>
      </c>
      <c r="W45" s="36">
        <v>1824745</v>
      </c>
      <c r="X45" s="36">
        <v>1707160</v>
      </c>
      <c r="Y45" s="36">
        <v>1994590</v>
      </c>
      <c r="Z45" s="36">
        <v>2046850</v>
      </c>
      <c r="AA45" s="36">
        <v>1785550</v>
      </c>
      <c r="AB45" s="36">
        <v>1489410</v>
      </c>
      <c r="AC45" s="36">
        <v>1667965</v>
      </c>
      <c r="AD45" s="36">
        <v>1323920</v>
      </c>
      <c r="AE45" s="36">
        <v>1062620</v>
      </c>
      <c r="AF45" s="36">
        <v>1036490</v>
      </c>
      <c r="AG45" s="36">
        <v>731640</v>
      </c>
      <c r="AH45" s="36">
        <v>853580</v>
      </c>
      <c r="AI45" s="36">
        <v>905840</v>
      </c>
      <c r="AJ45" s="36">
        <v>871000</v>
      </c>
      <c r="AK45" s="36">
        <v>540020</v>
      </c>
      <c r="AL45" s="36">
        <v>1110525</v>
      </c>
      <c r="AM45" s="36">
        <v>1245530</v>
      </c>
      <c r="AN45" s="36">
        <v>1606995</v>
      </c>
      <c r="AO45" s="36">
        <v>2086045</v>
      </c>
      <c r="AP45" s="36">
        <v>1720225</v>
      </c>
      <c r="AQ45" s="36">
        <v>2107820</v>
      </c>
      <c r="AR45" s="36">
        <v>1842165</v>
      </c>
      <c r="AS45" s="36">
        <v>1942330</v>
      </c>
      <c r="AT45" s="36">
        <v>2904785</v>
      </c>
      <c r="AU45" s="36">
        <v>1572035.725882143</v>
      </c>
      <c r="AV45" s="36">
        <v>2242496.738142143</v>
      </c>
      <c r="AW45" s="36">
        <v>2423786.4995871433</v>
      </c>
      <c r="AX45" s="36">
        <v>2196173.038642143</v>
      </c>
      <c r="AY45" s="36">
        <v>1475169.320467143</v>
      </c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</row>
    <row r="46" spans="2:69" ht="12.75">
      <c r="B46" s="39" t="s">
        <v>75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>
        <v>109200</v>
      </c>
      <c r="O46" s="36">
        <v>135800</v>
      </c>
      <c r="P46" s="36">
        <v>134400</v>
      </c>
      <c r="Q46" s="36">
        <v>147000</v>
      </c>
      <c r="R46" s="36">
        <v>103600</v>
      </c>
      <c r="S46" s="36">
        <v>110600</v>
      </c>
      <c r="T46" s="36">
        <v>124600</v>
      </c>
      <c r="U46" s="36">
        <v>126000</v>
      </c>
      <c r="V46" s="36">
        <v>152600</v>
      </c>
      <c r="W46" s="36">
        <v>145600</v>
      </c>
      <c r="X46" s="36">
        <v>448000</v>
      </c>
      <c r="Y46" s="36">
        <v>196000</v>
      </c>
      <c r="Z46" s="36">
        <v>329000</v>
      </c>
      <c r="AA46" s="36">
        <v>240800</v>
      </c>
      <c r="AB46" s="36">
        <v>161000</v>
      </c>
      <c r="AC46" s="36">
        <v>134400</v>
      </c>
      <c r="AD46" s="36">
        <v>121800</v>
      </c>
      <c r="AE46" s="36">
        <v>113400</v>
      </c>
      <c r="AF46" s="36">
        <v>109200</v>
      </c>
      <c r="AG46" s="36">
        <v>51800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</row>
    <row r="47" spans="2:69" ht="12.75">
      <c r="B47" s="39" t="s">
        <v>76</v>
      </c>
      <c r="D47" s="36"/>
      <c r="E47" s="36"/>
      <c r="F47" s="36"/>
      <c r="G47" s="36"/>
      <c r="H47" s="36"/>
      <c r="I47" s="36"/>
      <c r="J47" s="36">
        <v>278947.36842105264</v>
      </c>
      <c r="K47" s="36">
        <v>307894.7368421053</v>
      </c>
      <c r="L47" s="36">
        <v>328421.05263157893</v>
      </c>
      <c r="M47" s="36">
        <v>318421.05263157893</v>
      </c>
      <c r="N47" s="36">
        <v>304210.5263157895</v>
      </c>
      <c r="O47" s="36">
        <v>336842.1052631579</v>
      </c>
      <c r="P47" s="36">
        <v>210526.3157894737</v>
      </c>
      <c r="Q47" s="36">
        <v>198947.36842105264</v>
      </c>
      <c r="R47" s="36">
        <v>201578.94736842107</v>
      </c>
      <c r="S47" s="36">
        <v>177894.73684210525</v>
      </c>
      <c r="T47" s="36">
        <v>173157.8947368421</v>
      </c>
      <c r="U47" s="36">
        <v>400772</v>
      </c>
      <c r="V47" s="36">
        <v>388654</v>
      </c>
      <c r="W47" s="36">
        <v>459235</v>
      </c>
      <c r="X47" s="36">
        <v>348340</v>
      </c>
      <c r="Y47" s="36">
        <v>704600</v>
      </c>
      <c r="Z47" s="36">
        <v>1208000</v>
      </c>
      <c r="AA47" s="36">
        <v>1306000</v>
      </c>
      <c r="AB47" s="36">
        <v>1080000</v>
      </c>
      <c r="AC47" s="36">
        <v>1141000</v>
      </c>
      <c r="AD47" s="36">
        <v>1127000</v>
      </c>
      <c r="AE47" s="36">
        <v>1388000</v>
      </c>
      <c r="AF47" s="36">
        <v>1550000</v>
      </c>
      <c r="AG47" s="36">
        <v>1520000</v>
      </c>
      <c r="AH47" s="36">
        <v>1530000</v>
      </c>
      <c r="AI47" s="36">
        <v>1570000</v>
      </c>
      <c r="AJ47" s="36">
        <v>1462000</v>
      </c>
      <c r="AK47" s="36">
        <v>1649000</v>
      </c>
      <c r="AL47" s="36">
        <v>1696000</v>
      </c>
      <c r="AM47" s="36">
        <v>1801000</v>
      </c>
      <c r="AN47" s="36">
        <v>1772000</v>
      </c>
      <c r="AO47" s="36">
        <v>2271000</v>
      </c>
      <c r="AP47" s="36">
        <v>2720300</v>
      </c>
      <c r="AQ47" s="36">
        <v>2679669</v>
      </c>
      <c r="AR47" s="36">
        <v>3036307</v>
      </c>
      <c r="AS47" s="36">
        <v>3258619</v>
      </c>
      <c r="AT47" s="36">
        <v>3529000</v>
      </c>
      <c r="AU47" s="36">
        <v>3875300</v>
      </c>
      <c r="AV47" s="36">
        <v>5187400</v>
      </c>
      <c r="AW47" s="36">
        <v>5110500</v>
      </c>
      <c r="AX47" s="36">
        <v>5129300</v>
      </c>
      <c r="AY47" s="36">
        <v>5100000</v>
      </c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</row>
    <row r="48" spans="2:69" ht="12.75">
      <c r="B48" s="39" t="s">
        <v>77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</row>
    <row r="49" spans="2:69" ht="12.75">
      <c r="B49" s="39" t="s">
        <v>78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</row>
    <row r="50" spans="2:69" ht="12.75">
      <c r="B50" s="39" t="s">
        <v>79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</row>
    <row r="51" spans="1:69" s="33" customFormat="1" ht="12.75">
      <c r="A51" s="28" t="s">
        <v>80</v>
      </c>
      <c r="B51" s="31"/>
      <c r="C51" s="31"/>
      <c r="D51" s="32">
        <f aca="true" t="shared" si="8" ref="D51:AV51">SUM(D52:D56)</f>
        <v>7143940</v>
      </c>
      <c r="E51" s="32">
        <f t="shared" si="8"/>
        <v>7597920</v>
      </c>
      <c r="F51" s="32">
        <f t="shared" si="8"/>
        <v>7552940</v>
      </c>
      <c r="G51" s="32">
        <f t="shared" si="8"/>
        <v>7904060</v>
      </c>
      <c r="H51" s="32">
        <f t="shared" si="8"/>
        <v>7847220</v>
      </c>
      <c r="I51" s="32">
        <f t="shared" si="8"/>
        <v>8819900</v>
      </c>
      <c r="J51" s="32">
        <f t="shared" si="8"/>
        <v>10402280</v>
      </c>
      <c r="K51" s="32">
        <f t="shared" si="8"/>
        <v>10726640</v>
      </c>
      <c r="L51" s="32">
        <f t="shared" si="8"/>
        <v>9392920</v>
      </c>
      <c r="M51" s="32">
        <f t="shared" si="8"/>
        <v>8694620</v>
      </c>
      <c r="N51" s="32">
        <f t="shared" si="8"/>
        <v>8135860</v>
      </c>
      <c r="O51" s="32">
        <f t="shared" si="8"/>
        <v>8756740</v>
      </c>
      <c r="P51" s="32">
        <f t="shared" si="8"/>
        <v>10253980</v>
      </c>
      <c r="Q51" s="32">
        <f t="shared" si="8"/>
        <v>10972400</v>
      </c>
      <c r="R51" s="32">
        <f t="shared" si="8"/>
        <v>12430340</v>
      </c>
      <c r="S51" s="32">
        <f t="shared" si="8"/>
        <v>12561020</v>
      </c>
      <c r="T51" s="32">
        <f t="shared" si="8"/>
        <v>13721100</v>
      </c>
      <c r="U51" s="32">
        <f t="shared" si="8"/>
        <v>14192360</v>
      </c>
      <c r="V51" s="32">
        <f t="shared" si="8"/>
        <v>13712200</v>
      </c>
      <c r="W51" s="32">
        <f t="shared" si="8"/>
        <v>13992460</v>
      </c>
      <c r="X51" s="32">
        <f t="shared" si="8"/>
        <v>12546980</v>
      </c>
      <c r="Y51" s="32">
        <f t="shared" si="8"/>
        <v>12173000</v>
      </c>
      <c r="Z51" s="32">
        <f t="shared" si="8"/>
        <v>11463000</v>
      </c>
      <c r="AA51" s="32">
        <f t="shared" si="8"/>
        <v>11985620</v>
      </c>
      <c r="AB51" s="32">
        <f t="shared" si="8"/>
        <v>13004360</v>
      </c>
      <c r="AC51" s="32">
        <f t="shared" si="8"/>
        <v>11810760</v>
      </c>
      <c r="AD51" s="32">
        <f t="shared" si="8"/>
        <v>11282220</v>
      </c>
      <c r="AE51" s="32">
        <f t="shared" si="8"/>
        <v>10854220</v>
      </c>
      <c r="AF51" s="32">
        <f t="shared" si="8"/>
        <v>11642780</v>
      </c>
      <c r="AG51" s="32">
        <f t="shared" si="8"/>
        <v>11962320</v>
      </c>
      <c r="AH51" s="32">
        <f t="shared" si="8"/>
        <v>12395040</v>
      </c>
      <c r="AI51" s="32">
        <f t="shared" si="8"/>
        <v>12081140</v>
      </c>
      <c r="AJ51" s="32">
        <f t="shared" si="8"/>
        <v>10805920</v>
      </c>
      <c r="AK51" s="32">
        <f t="shared" si="8"/>
        <v>12268700</v>
      </c>
      <c r="AL51" s="32">
        <f t="shared" si="8"/>
        <v>12440280</v>
      </c>
      <c r="AM51" s="32">
        <f t="shared" si="8"/>
        <v>13113480</v>
      </c>
      <c r="AN51" s="32">
        <f t="shared" si="8"/>
        <v>12245720</v>
      </c>
      <c r="AO51" s="32">
        <f t="shared" si="8"/>
        <v>13378080</v>
      </c>
      <c r="AP51" s="32">
        <f t="shared" si="8"/>
        <v>15477720</v>
      </c>
      <c r="AQ51" s="32">
        <f t="shared" si="8"/>
        <v>17177580</v>
      </c>
      <c r="AR51" s="32">
        <f t="shared" si="8"/>
        <v>17565580</v>
      </c>
      <c r="AS51" s="32">
        <f t="shared" si="8"/>
        <v>20419720</v>
      </c>
      <c r="AT51" s="32">
        <f t="shared" si="8"/>
        <v>27435280</v>
      </c>
      <c r="AU51" s="32">
        <f t="shared" si="8"/>
        <v>27866700</v>
      </c>
      <c r="AV51" s="32">
        <f t="shared" si="8"/>
        <v>29816020</v>
      </c>
      <c r="AW51" s="32">
        <f>SUM(AW52:AW56)</f>
        <v>32575360</v>
      </c>
      <c r="AX51" s="32">
        <f>SUM(AX52:AX56)</f>
        <v>35022460</v>
      </c>
      <c r="AY51" s="32">
        <f>SUM(AY52:AY56)</f>
        <v>37805880</v>
      </c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</row>
    <row r="52" spans="1:69" ht="12.75">
      <c r="A52" s="34"/>
      <c r="B52" s="60" t="s">
        <v>81</v>
      </c>
      <c r="C52" s="5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</row>
    <row r="53" spans="1:69" ht="12.75">
      <c r="A53" s="34"/>
      <c r="B53" s="60" t="s">
        <v>82</v>
      </c>
      <c r="C53" s="5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4" spans="1:69" ht="12.75">
      <c r="A54" s="34"/>
      <c r="B54" s="60" t="s">
        <v>83</v>
      </c>
      <c r="C54" s="54"/>
      <c r="D54" s="36">
        <v>6496000</v>
      </c>
      <c r="E54" s="36">
        <v>6936000</v>
      </c>
      <c r="F54" s="36">
        <v>6905000</v>
      </c>
      <c r="G54" s="36">
        <v>7056000</v>
      </c>
      <c r="H54" s="36">
        <v>6933000</v>
      </c>
      <c r="I54" s="36">
        <v>7746000</v>
      </c>
      <c r="J54" s="36">
        <v>9217000</v>
      </c>
      <c r="K54" s="36">
        <v>9483000</v>
      </c>
      <c r="L54" s="36">
        <v>8143000</v>
      </c>
      <c r="M54" s="36">
        <v>7239000</v>
      </c>
      <c r="N54" s="36">
        <v>6717000</v>
      </c>
      <c r="O54" s="36">
        <v>7288000</v>
      </c>
      <c r="P54" s="36">
        <v>8841000</v>
      </c>
      <c r="Q54" s="36">
        <v>9680000</v>
      </c>
      <c r="R54" s="36">
        <v>11251000</v>
      </c>
      <c r="S54" s="36">
        <v>11031000</v>
      </c>
      <c r="T54" s="36">
        <v>11878000</v>
      </c>
      <c r="U54" s="36">
        <v>11915000</v>
      </c>
      <c r="V54" s="36">
        <v>11143000</v>
      </c>
      <c r="W54" s="36">
        <v>11064000</v>
      </c>
      <c r="X54" s="36">
        <v>9865000</v>
      </c>
      <c r="Y54" s="36">
        <v>9223000</v>
      </c>
      <c r="Z54" s="36">
        <v>8323000</v>
      </c>
      <c r="AA54" s="36">
        <v>8831000</v>
      </c>
      <c r="AB54" s="36">
        <v>9171000</v>
      </c>
      <c r="AC54" s="36">
        <v>8796000</v>
      </c>
      <c r="AD54" s="36">
        <v>8116000</v>
      </c>
      <c r="AE54" s="36">
        <v>7940000</v>
      </c>
      <c r="AF54" s="36">
        <v>7776000</v>
      </c>
      <c r="AG54" s="36">
        <v>7929000</v>
      </c>
      <c r="AH54" s="36">
        <v>7718000</v>
      </c>
      <c r="AI54" s="36">
        <v>7447000</v>
      </c>
      <c r="AJ54" s="36">
        <v>6761000</v>
      </c>
      <c r="AK54" s="36">
        <v>7139000</v>
      </c>
      <c r="AL54" s="36">
        <v>7174000</v>
      </c>
      <c r="AM54" s="36">
        <v>7162000</v>
      </c>
      <c r="AN54" s="36">
        <v>6631000</v>
      </c>
      <c r="AO54" s="36">
        <v>6782000</v>
      </c>
      <c r="AP54" s="36">
        <v>7070000</v>
      </c>
      <c r="AQ54" s="36">
        <v>6925000</v>
      </c>
      <c r="AR54" s="36">
        <v>6603000</v>
      </c>
      <c r="AS54" s="36">
        <v>7647000</v>
      </c>
      <c r="AT54" s="36">
        <v>8000000</v>
      </c>
      <c r="AU54" s="36">
        <v>7383000</v>
      </c>
      <c r="AV54" s="36">
        <v>8472000</v>
      </c>
      <c r="AW54" s="36">
        <v>8248000</v>
      </c>
      <c r="AX54" s="36">
        <v>8227000</v>
      </c>
      <c r="AY54" s="36">
        <v>7871000</v>
      </c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5" spans="1:69" ht="12.75">
      <c r="A55" s="34"/>
      <c r="B55" s="60" t="s">
        <v>84</v>
      </c>
      <c r="C55" s="54"/>
      <c r="D55" s="36">
        <v>647940</v>
      </c>
      <c r="E55" s="36">
        <v>661920</v>
      </c>
      <c r="F55" s="36">
        <v>647940</v>
      </c>
      <c r="G55" s="36">
        <v>848060</v>
      </c>
      <c r="H55" s="36">
        <v>914220</v>
      </c>
      <c r="I55" s="36">
        <v>1073900</v>
      </c>
      <c r="J55" s="36">
        <v>1185280</v>
      </c>
      <c r="K55" s="36">
        <v>1243640</v>
      </c>
      <c r="L55" s="36">
        <v>1249920</v>
      </c>
      <c r="M55" s="36">
        <v>1455620</v>
      </c>
      <c r="N55" s="36">
        <v>1418860</v>
      </c>
      <c r="O55" s="36">
        <v>1468740</v>
      </c>
      <c r="P55" s="36">
        <v>1412980</v>
      </c>
      <c r="Q55" s="36">
        <v>1292400</v>
      </c>
      <c r="R55" s="36">
        <v>1179340</v>
      </c>
      <c r="S55" s="36">
        <v>1530020</v>
      </c>
      <c r="T55" s="36">
        <v>1843100</v>
      </c>
      <c r="U55" s="36">
        <v>2277360</v>
      </c>
      <c r="V55" s="36">
        <v>2569200</v>
      </c>
      <c r="W55" s="36">
        <v>2928460</v>
      </c>
      <c r="X55" s="36">
        <v>2681980</v>
      </c>
      <c r="Y55" s="36">
        <v>2950000</v>
      </c>
      <c r="Z55" s="36">
        <v>3140000</v>
      </c>
      <c r="AA55" s="36">
        <v>3154620</v>
      </c>
      <c r="AB55" s="36">
        <v>3833360</v>
      </c>
      <c r="AC55" s="36">
        <v>3014760</v>
      </c>
      <c r="AD55" s="36">
        <v>3166220</v>
      </c>
      <c r="AE55" s="36">
        <v>2914220</v>
      </c>
      <c r="AF55" s="36">
        <v>3866780</v>
      </c>
      <c r="AG55" s="36">
        <v>4033320</v>
      </c>
      <c r="AH55" s="36">
        <v>4677040</v>
      </c>
      <c r="AI55" s="36">
        <v>4634140</v>
      </c>
      <c r="AJ55" s="36">
        <v>4044920</v>
      </c>
      <c r="AK55" s="36">
        <v>5129700</v>
      </c>
      <c r="AL55" s="36">
        <v>5266280</v>
      </c>
      <c r="AM55" s="36">
        <v>5951480</v>
      </c>
      <c r="AN55" s="36">
        <v>5614720</v>
      </c>
      <c r="AO55" s="36">
        <v>6596080</v>
      </c>
      <c r="AP55" s="36">
        <v>8407720</v>
      </c>
      <c r="AQ55" s="36">
        <v>10252580</v>
      </c>
      <c r="AR55" s="36">
        <v>10962580</v>
      </c>
      <c r="AS55" s="36">
        <v>12772720</v>
      </c>
      <c r="AT55" s="36">
        <v>19435280</v>
      </c>
      <c r="AU55" s="36">
        <v>20483700</v>
      </c>
      <c r="AV55" s="36">
        <v>21344020</v>
      </c>
      <c r="AW55" s="36">
        <v>24327360</v>
      </c>
      <c r="AX55" s="36">
        <v>26795460</v>
      </c>
      <c r="AY55" s="56">
        <v>29934880</v>
      </c>
      <c r="AZ55" s="36"/>
      <c r="BA55" s="36"/>
      <c r="BB55" s="52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</row>
    <row r="56" spans="1:69" ht="12.75">
      <c r="A56" s="34"/>
      <c r="B56" s="60" t="s">
        <v>85</v>
      </c>
      <c r="C56" s="5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52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</row>
    <row r="57" spans="1:69" ht="12.75">
      <c r="A57" s="34"/>
      <c r="C57" s="5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52"/>
      <c r="AP57" s="52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</row>
    <row r="58" spans="4:69" ht="12.75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</row>
    <row r="59" spans="4:69" ht="12.75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</row>
    <row r="60" spans="3:69" ht="12.75">
      <c r="C60" s="37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</row>
    <row r="61" spans="3:51" ht="12.75">
      <c r="C61" s="37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</row>
    <row r="62" spans="3:51" ht="12.75">
      <c r="C62" s="37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</row>
    <row r="63" spans="3:51" ht="12.75">
      <c r="C63" s="37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</row>
    <row r="64" spans="3:51" ht="12.75">
      <c r="C64" s="37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</row>
    <row r="65" spans="4:51" ht="12.75"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</row>
  </sheetData>
  <sheetProtection/>
  <printOptions gridLines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22"/>
  <sheetViews>
    <sheetView zoomScale="75" zoomScaleNormal="75" zoomScalePageLayoutView="0" workbookViewId="0" topLeftCell="A1">
      <pane xSplit="3" ySplit="4" topLeftCell="D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J47" sqref="J47"/>
    </sheetView>
  </sheetViews>
  <sheetFormatPr defaultColWidth="14.28125" defaultRowHeight="12.75" outlineLevelRow="1"/>
  <cols>
    <col min="1" max="1" width="16.7109375" style="37" customWidth="1"/>
    <col min="2" max="2" width="16.28125" style="55" customWidth="1"/>
    <col min="3" max="3" width="41.8515625" style="55" customWidth="1"/>
    <col min="4" max="51" width="15.7109375" style="37" customWidth="1"/>
    <col min="52" max="16384" width="14.28125" style="37" customWidth="1"/>
  </cols>
  <sheetData>
    <row r="1" spans="1:51" ht="23.25">
      <c r="A1" s="81" t="s">
        <v>220</v>
      </c>
      <c r="B1" s="82"/>
      <c r="C1" s="82"/>
      <c r="D1" s="89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</row>
    <row r="2" spans="1:51" s="33" customFormat="1" ht="12.75">
      <c r="A2" s="84" t="s">
        <v>218</v>
      </c>
      <c r="B2" s="85"/>
      <c r="C2" s="85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</row>
    <row r="3" spans="1:51" s="29" customFormat="1" ht="15.75">
      <c r="A3" s="85" t="s">
        <v>217</v>
      </c>
      <c r="B3" s="87"/>
      <c r="C3" s="87"/>
      <c r="D3" s="88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</row>
    <row r="4" spans="1:51" s="33" customFormat="1" ht="12.75">
      <c r="A4" s="85"/>
      <c r="B4" s="85"/>
      <c r="C4" s="85"/>
      <c r="D4" s="88">
        <v>1961</v>
      </c>
      <c r="E4" s="88">
        <v>1962</v>
      </c>
      <c r="F4" s="88">
        <v>1963</v>
      </c>
      <c r="G4" s="88">
        <v>1964</v>
      </c>
      <c r="H4" s="88">
        <v>1965</v>
      </c>
      <c r="I4" s="88">
        <v>1966</v>
      </c>
      <c r="J4" s="88">
        <v>1967</v>
      </c>
      <c r="K4" s="88">
        <v>1968</v>
      </c>
      <c r="L4" s="88">
        <v>1969</v>
      </c>
      <c r="M4" s="88">
        <v>1970</v>
      </c>
      <c r="N4" s="88">
        <v>1971</v>
      </c>
      <c r="O4" s="88">
        <v>1972</v>
      </c>
      <c r="P4" s="88">
        <v>1973</v>
      </c>
      <c r="Q4" s="88">
        <v>1974</v>
      </c>
      <c r="R4" s="88">
        <v>1975</v>
      </c>
      <c r="S4" s="88">
        <v>1976</v>
      </c>
      <c r="T4" s="88">
        <v>1977</v>
      </c>
      <c r="U4" s="88">
        <v>1978</v>
      </c>
      <c r="V4" s="88">
        <v>1979</v>
      </c>
      <c r="W4" s="88">
        <v>1980</v>
      </c>
      <c r="X4" s="88">
        <v>1981</v>
      </c>
      <c r="Y4" s="88">
        <v>1982</v>
      </c>
      <c r="Z4" s="88">
        <v>1983</v>
      </c>
      <c r="AA4" s="88">
        <v>1984</v>
      </c>
      <c r="AB4" s="88">
        <v>1985</v>
      </c>
      <c r="AC4" s="88">
        <v>1986</v>
      </c>
      <c r="AD4" s="88">
        <v>1987</v>
      </c>
      <c r="AE4" s="88">
        <v>1988</v>
      </c>
      <c r="AF4" s="88">
        <v>1989</v>
      </c>
      <c r="AG4" s="88">
        <v>1990</v>
      </c>
      <c r="AH4" s="88">
        <v>1991</v>
      </c>
      <c r="AI4" s="88">
        <v>1992</v>
      </c>
      <c r="AJ4" s="88">
        <v>1993</v>
      </c>
      <c r="AK4" s="88">
        <v>1994</v>
      </c>
      <c r="AL4" s="88">
        <v>1995</v>
      </c>
      <c r="AM4" s="88">
        <v>1996</v>
      </c>
      <c r="AN4" s="88">
        <v>1997</v>
      </c>
      <c r="AO4" s="88">
        <v>1998</v>
      </c>
      <c r="AP4" s="88">
        <v>1999</v>
      </c>
      <c r="AQ4" s="88">
        <v>2000</v>
      </c>
      <c r="AR4" s="88">
        <v>2001</v>
      </c>
      <c r="AS4" s="88">
        <v>2002</v>
      </c>
      <c r="AT4" s="88">
        <v>2003</v>
      </c>
      <c r="AU4" s="88">
        <v>2004</v>
      </c>
      <c r="AV4" s="88">
        <v>2005</v>
      </c>
      <c r="AW4" s="88">
        <v>2006</v>
      </c>
      <c r="AX4" s="88">
        <v>2007</v>
      </c>
      <c r="AY4" s="88">
        <v>2008</v>
      </c>
    </row>
    <row r="5" spans="1:51" s="33" customFormat="1" ht="12.75">
      <c r="A5" s="28" t="s">
        <v>86</v>
      </c>
      <c r="B5" s="31"/>
      <c r="C5" s="31"/>
      <c r="D5" s="57">
        <f aca="true" t="shared" si="0" ref="D5:AV5">D6+D17+D20+D24+D27+D29+D34</f>
        <v>198521</v>
      </c>
      <c r="E5" s="57">
        <f t="shared" si="0"/>
        <v>206516</v>
      </c>
      <c r="F5" s="57">
        <f t="shared" si="0"/>
        <v>209790</v>
      </c>
      <c r="G5" s="57">
        <f t="shared" si="0"/>
        <v>221245</v>
      </c>
      <c r="H5" s="57">
        <f t="shared" si="0"/>
        <v>236252</v>
      </c>
      <c r="I5" s="57">
        <f t="shared" si="0"/>
        <v>239733</v>
      </c>
      <c r="J5" s="57">
        <f t="shared" si="0"/>
        <v>254019</v>
      </c>
      <c r="K5" s="57">
        <f t="shared" si="0"/>
        <v>282118.252</v>
      </c>
      <c r="L5" s="57">
        <f t="shared" si="0"/>
        <v>399680.361</v>
      </c>
      <c r="M5" s="57">
        <f t="shared" si="0"/>
        <v>333338.634</v>
      </c>
      <c r="N5" s="57">
        <f t="shared" si="0"/>
        <v>355100.398</v>
      </c>
      <c r="O5" s="57">
        <f t="shared" si="0"/>
        <v>373995.795</v>
      </c>
      <c r="P5" s="57">
        <f t="shared" si="0"/>
        <v>334846.00700000004</v>
      </c>
      <c r="Q5" s="57">
        <f t="shared" si="0"/>
        <v>409128.142</v>
      </c>
      <c r="R5" s="57">
        <f t="shared" si="0"/>
        <v>570144.388</v>
      </c>
      <c r="S5" s="57">
        <f t="shared" si="0"/>
        <v>818301.286</v>
      </c>
      <c r="T5" s="57">
        <f t="shared" si="0"/>
        <v>578822.2999999999</v>
      </c>
      <c r="U5" s="57">
        <f t="shared" si="0"/>
        <v>513004.219</v>
      </c>
      <c r="V5" s="57">
        <f t="shared" si="0"/>
        <v>803734.539</v>
      </c>
      <c r="W5" s="57">
        <f t="shared" si="0"/>
        <v>783642.132</v>
      </c>
      <c r="X5" s="57">
        <f t="shared" si="0"/>
        <v>1037715.663</v>
      </c>
      <c r="Y5" s="57">
        <f t="shared" si="0"/>
        <v>1028487.803</v>
      </c>
      <c r="Z5" s="57">
        <f t="shared" si="0"/>
        <v>1098158.115</v>
      </c>
      <c r="AA5" s="57">
        <f t="shared" si="0"/>
        <v>779904.108</v>
      </c>
      <c r="AB5" s="57">
        <f t="shared" si="0"/>
        <v>872045.6309999999</v>
      </c>
      <c r="AC5" s="57">
        <f t="shared" si="0"/>
        <v>834517.1793838863</v>
      </c>
      <c r="AD5" s="57">
        <f t="shared" si="0"/>
        <v>812892.2617136247</v>
      </c>
      <c r="AE5" s="57">
        <f t="shared" si="0"/>
        <v>552946.1082737158</v>
      </c>
      <c r="AF5" s="57">
        <f t="shared" si="0"/>
        <v>638050.71</v>
      </c>
      <c r="AG5" s="57">
        <f t="shared" si="0"/>
        <v>832513.9330000001</v>
      </c>
      <c r="AH5" s="57">
        <f t="shared" si="0"/>
        <v>650370</v>
      </c>
      <c r="AI5" s="57">
        <f t="shared" si="0"/>
        <v>645917.814</v>
      </c>
      <c r="AJ5" s="57">
        <f t="shared" si="0"/>
        <v>570385.527</v>
      </c>
      <c r="AK5" s="57">
        <f t="shared" si="0"/>
        <v>449997.799</v>
      </c>
      <c r="AL5" s="57">
        <f t="shared" si="0"/>
        <v>610635.788</v>
      </c>
      <c r="AM5" s="57">
        <f t="shared" si="0"/>
        <v>659315.8339999999</v>
      </c>
      <c r="AN5" s="57">
        <f t="shared" si="0"/>
        <v>797076.447</v>
      </c>
      <c r="AO5" s="57">
        <f t="shared" si="0"/>
        <v>785097.443</v>
      </c>
      <c r="AP5" s="57">
        <f t="shared" si="0"/>
        <v>753596.579</v>
      </c>
      <c r="AQ5" s="57">
        <f t="shared" si="0"/>
        <v>899160.4</v>
      </c>
      <c r="AR5" s="57">
        <f t="shared" si="0"/>
        <v>911866.326</v>
      </c>
      <c r="AS5" s="57">
        <f t="shared" si="0"/>
        <v>827190.4142003952</v>
      </c>
      <c r="AT5" s="57">
        <f t="shared" si="0"/>
        <v>814743.4469999999</v>
      </c>
      <c r="AU5" s="57">
        <f t="shared" si="0"/>
        <v>978665.623</v>
      </c>
      <c r="AV5" s="57">
        <f t="shared" si="0"/>
        <v>978149.5830000001</v>
      </c>
      <c r="AW5" s="57">
        <f>AW6+AW17+AW20+AW24+AW27+AW29+AW34</f>
        <v>1072196.8369999998</v>
      </c>
      <c r="AX5" s="57">
        <f>AX6+AX17+AX20+AX24+AX27+AX29+AX34</f>
        <v>1026754.691</v>
      </c>
      <c r="AY5" s="57">
        <f>AY6+AY17+AY20+AY24+AY27+AY29+AY34</f>
        <v>1174491.2689999999</v>
      </c>
    </row>
    <row r="6" spans="1:51" ht="12.75">
      <c r="A6" s="34"/>
      <c r="B6" s="54" t="s">
        <v>87</v>
      </c>
      <c r="C6" s="54"/>
      <c r="D6" s="36">
        <f aca="true" t="shared" si="1" ref="D6:AV6">SUM(D7:D16)</f>
        <v>138192</v>
      </c>
      <c r="E6" s="36">
        <f t="shared" si="1"/>
        <v>146998</v>
      </c>
      <c r="F6" s="36">
        <f t="shared" si="1"/>
        <v>148589</v>
      </c>
      <c r="G6" s="36">
        <f t="shared" si="1"/>
        <v>160470</v>
      </c>
      <c r="H6" s="36">
        <f t="shared" si="1"/>
        <v>171200</v>
      </c>
      <c r="I6" s="36">
        <f t="shared" si="1"/>
        <v>178802</v>
      </c>
      <c r="J6" s="36">
        <f t="shared" si="1"/>
        <v>193441</v>
      </c>
      <c r="K6" s="36">
        <f t="shared" si="1"/>
        <v>167357</v>
      </c>
      <c r="L6" s="36">
        <f t="shared" si="1"/>
        <v>249757</v>
      </c>
      <c r="M6" s="36">
        <f t="shared" si="1"/>
        <v>201669</v>
      </c>
      <c r="N6" s="36">
        <f t="shared" si="1"/>
        <v>216885</v>
      </c>
      <c r="O6" s="36">
        <f t="shared" si="1"/>
        <v>219983</v>
      </c>
      <c r="P6" s="36">
        <f t="shared" si="1"/>
        <v>203202</v>
      </c>
      <c r="Q6" s="36">
        <f t="shared" si="1"/>
        <v>253830</v>
      </c>
      <c r="R6" s="36">
        <f t="shared" si="1"/>
        <v>272003</v>
      </c>
      <c r="S6" s="36">
        <f t="shared" si="1"/>
        <v>272867</v>
      </c>
      <c r="T6" s="36">
        <f t="shared" si="1"/>
        <v>281386</v>
      </c>
      <c r="U6" s="36">
        <f t="shared" si="1"/>
        <v>286713</v>
      </c>
      <c r="V6" s="36">
        <f t="shared" si="1"/>
        <v>330955</v>
      </c>
      <c r="W6" s="36">
        <f t="shared" si="1"/>
        <v>370043</v>
      </c>
      <c r="X6" s="36">
        <f t="shared" si="1"/>
        <v>360062</v>
      </c>
      <c r="Y6" s="36">
        <f t="shared" si="1"/>
        <v>389845</v>
      </c>
      <c r="Z6" s="36">
        <f t="shared" si="1"/>
        <v>397981</v>
      </c>
      <c r="AA6" s="36">
        <f t="shared" si="1"/>
        <v>455079</v>
      </c>
      <c r="AB6" s="36">
        <f t="shared" si="1"/>
        <v>358883</v>
      </c>
      <c r="AC6" s="36">
        <f t="shared" si="1"/>
        <v>438968</v>
      </c>
      <c r="AD6" s="36">
        <f t="shared" si="1"/>
        <v>512555</v>
      </c>
      <c r="AE6" s="36">
        <f t="shared" si="1"/>
        <v>386300</v>
      </c>
      <c r="AF6" s="36">
        <f t="shared" si="1"/>
        <v>473240</v>
      </c>
      <c r="AG6" s="36">
        <f t="shared" si="1"/>
        <v>431284</v>
      </c>
      <c r="AH6" s="36">
        <f t="shared" si="1"/>
        <v>411180</v>
      </c>
      <c r="AI6" s="36">
        <f t="shared" si="1"/>
        <v>424755</v>
      </c>
      <c r="AJ6" s="36">
        <f t="shared" si="1"/>
        <v>392648</v>
      </c>
      <c r="AK6" s="36">
        <f t="shared" si="1"/>
        <v>317510</v>
      </c>
      <c r="AL6" s="36">
        <f t="shared" si="1"/>
        <v>475912</v>
      </c>
      <c r="AM6" s="36">
        <f t="shared" si="1"/>
        <v>462916</v>
      </c>
      <c r="AN6" s="36">
        <f t="shared" si="1"/>
        <v>498595</v>
      </c>
      <c r="AO6" s="36">
        <f t="shared" si="1"/>
        <v>464447</v>
      </c>
      <c r="AP6" s="36">
        <f t="shared" si="1"/>
        <v>404407</v>
      </c>
      <c r="AQ6" s="36">
        <f t="shared" si="1"/>
        <v>456183</v>
      </c>
      <c r="AR6" s="36">
        <f t="shared" si="1"/>
        <v>525994</v>
      </c>
      <c r="AS6" s="36">
        <f t="shared" si="1"/>
        <v>458855</v>
      </c>
      <c r="AT6" s="36">
        <f t="shared" si="1"/>
        <v>479793</v>
      </c>
      <c r="AU6" s="36">
        <f t="shared" si="1"/>
        <v>536734</v>
      </c>
      <c r="AV6" s="36">
        <f t="shared" si="1"/>
        <v>517985</v>
      </c>
      <c r="AW6" s="36">
        <f>SUM(AW7:AW16)</f>
        <v>424284</v>
      </c>
      <c r="AX6" s="36">
        <f>SUM(AX7:AX16)</f>
        <v>483869</v>
      </c>
      <c r="AY6" s="36">
        <f>SUM(AY7:AY16)</f>
        <v>513358</v>
      </c>
    </row>
    <row r="7" spans="1:51" ht="12.75" outlineLevel="1">
      <c r="A7" s="34"/>
      <c r="B7" s="54"/>
      <c r="C7" s="54" t="s">
        <v>88</v>
      </c>
      <c r="D7" s="36">
        <v>100060</v>
      </c>
      <c r="E7" s="36">
        <v>106330</v>
      </c>
      <c r="F7" s="36">
        <v>107744</v>
      </c>
      <c r="G7" s="36">
        <v>116984</v>
      </c>
      <c r="H7" s="36">
        <v>131411</v>
      </c>
      <c r="I7" s="36">
        <v>137291</v>
      </c>
      <c r="J7" s="36">
        <v>155526</v>
      </c>
      <c r="K7" s="36">
        <v>130160</v>
      </c>
      <c r="L7" s="36">
        <v>207006</v>
      </c>
      <c r="M7" s="36">
        <v>157950</v>
      </c>
      <c r="N7" s="36">
        <v>167186</v>
      </c>
      <c r="O7" s="36">
        <v>170787</v>
      </c>
      <c r="P7" s="36">
        <v>153492</v>
      </c>
      <c r="Q7" s="36">
        <v>209256</v>
      </c>
      <c r="R7" s="36">
        <v>224127</v>
      </c>
      <c r="S7" s="36">
        <v>224245</v>
      </c>
      <c r="T7" s="36">
        <v>220651</v>
      </c>
      <c r="U7" s="36">
        <v>214282</v>
      </c>
      <c r="V7" s="36">
        <v>245627</v>
      </c>
      <c r="W7" s="36">
        <v>261184</v>
      </c>
      <c r="X7" s="36">
        <v>251781</v>
      </c>
      <c r="Y7" s="36">
        <v>270151</v>
      </c>
      <c r="Z7" s="36">
        <v>222639</v>
      </c>
      <c r="AA7" s="36">
        <v>281177</v>
      </c>
      <c r="AB7" s="36">
        <v>203595</v>
      </c>
      <c r="AC7" s="36">
        <v>252287</v>
      </c>
      <c r="AD7" s="36">
        <v>320066</v>
      </c>
      <c r="AE7" s="36">
        <v>221224</v>
      </c>
      <c r="AF7" s="36">
        <v>292026</v>
      </c>
      <c r="AG7" s="36">
        <v>298048</v>
      </c>
      <c r="AH7" s="36">
        <v>213409</v>
      </c>
      <c r="AI7" s="36">
        <v>254870</v>
      </c>
      <c r="AJ7" s="36">
        <v>242152</v>
      </c>
      <c r="AK7" s="36">
        <v>175847</v>
      </c>
      <c r="AL7" s="36">
        <v>276245</v>
      </c>
      <c r="AM7" s="36">
        <v>274043</v>
      </c>
      <c r="AN7" s="36">
        <v>308372</v>
      </c>
      <c r="AO7" s="36">
        <v>248214</v>
      </c>
      <c r="AP7" s="36">
        <v>223610</v>
      </c>
      <c r="AQ7" s="36">
        <v>227315</v>
      </c>
      <c r="AR7" s="36">
        <v>274776</v>
      </c>
      <c r="AS7" s="36">
        <v>235171</v>
      </c>
      <c r="AT7" s="36">
        <v>223150</v>
      </c>
      <c r="AU7" s="36">
        <v>248702</v>
      </c>
      <c r="AV7" s="36">
        <v>268144</v>
      </c>
      <c r="AW7" s="36">
        <v>225871</v>
      </c>
      <c r="AX7" s="36">
        <v>254509</v>
      </c>
      <c r="AY7" s="36">
        <v>303434</v>
      </c>
    </row>
    <row r="8" spans="1:51" ht="12.75" outlineLevel="1">
      <c r="A8" s="34"/>
      <c r="B8" s="54"/>
      <c r="C8" s="54" t="s">
        <v>89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</row>
    <row r="9" spans="1:51" ht="12.75" outlineLevel="1">
      <c r="A9" s="34"/>
      <c r="B9" s="54"/>
      <c r="C9" s="54" t="s">
        <v>90</v>
      </c>
      <c r="D9" s="36">
        <v>979</v>
      </c>
      <c r="E9" s="36">
        <v>987</v>
      </c>
      <c r="F9" s="36">
        <v>1130</v>
      </c>
      <c r="G9" s="36">
        <v>865</v>
      </c>
      <c r="H9" s="36">
        <v>1002</v>
      </c>
      <c r="I9" s="36">
        <v>2855</v>
      </c>
      <c r="J9" s="36">
        <v>798</v>
      </c>
      <c r="K9" s="36">
        <v>1056</v>
      </c>
      <c r="L9" s="36">
        <v>1697</v>
      </c>
      <c r="M9" s="36">
        <v>1448</v>
      </c>
      <c r="N9" s="36">
        <v>2288</v>
      </c>
      <c r="O9" s="36">
        <v>1417</v>
      </c>
      <c r="P9" s="36">
        <v>2515</v>
      </c>
      <c r="Q9" s="36">
        <v>3855</v>
      </c>
      <c r="R9" s="36">
        <v>6361</v>
      </c>
      <c r="S9" s="36">
        <v>1315</v>
      </c>
      <c r="T9" s="36">
        <v>4541</v>
      </c>
      <c r="U9" s="36">
        <v>7976</v>
      </c>
      <c r="V9" s="36">
        <v>6873</v>
      </c>
      <c r="W9" s="36">
        <v>22944</v>
      </c>
      <c r="X9" s="36">
        <v>19764</v>
      </c>
      <c r="Y9" s="36">
        <v>27400</v>
      </c>
      <c r="Z9" s="36">
        <v>51065</v>
      </c>
      <c r="AA9" s="36">
        <v>70305</v>
      </c>
      <c r="AB9" s="36">
        <v>35165</v>
      </c>
      <c r="AC9" s="36">
        <v>27180</v>
      </c>
      <c r="AD9" s="36">
        <v>31112</v>
      </c>
      <c r="AE9" s="36">
        <v>36631</v>
      </c>
      <c r="AF9" s="36">
        <v>19406</v>
      </c>
      <c r="AG9" s="36">
        <v>6542</v>
      </c>
      <c r="AH9" s="36">
        <v>17956</v>
      </c>
      <c r="AI9" s="36">
        <v>7999</v>
      </c>
      <c r="AJ9" s="36">
        <v>6814</v>
      </c>
      <c r="AK9" s="36">
        <v>2606</v>
      </c>
      <c r="AL9" s="36">
        <v>27678</v>
      </c>
      <c r="AM9" s="36">
        <v>33911</v>
      </c>
      <c r="AN9" s="36">
        <v>38006</v>
      </c>
      <c r="AO9" s="36">
        <v>74692</v>
      </c>
      <c r="AP9" s="36">
        <v>55511</v>
      </c>
      <c r="AQ9" s="36">
        <v>62185</v>
      </c>
      <c r="AR9" s="36">
        <v>56913</v>
      </c>
      <c r="AS9" s="36">
        <v>43761</v>
      </c>
      <c r="AT9" s="36">
        <v>76195</v>
      </c>
      <c r="AU9" s="36">
        <v>104780</v>
      </c>
      <c r="AV9" s="36">
        <v>88025</v>
      </c>
      <c r="AW9" s="36">
        <v>72159</v>
      </c>
      <c r="AX9" s="36">
        <v>94636</v>
      </c>
      <c r="AY9" s="36">
        <v>70249</v>
      </c>
    </row>
    <row r="10" spans="1:51" ht="12.75" outlineLevel="1">
      <c r="A10" s="34"/>
      <c r="B10" s="54"/>
      <c r="C10" s="54" t="s">
        <v>91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</row>
    <row r="11" spans="1:51" ht="12.75" outlineLevel="1">
      <c r="A11" s="34"/>
      <c r="B11" s="54"/>
      <c r="C11" s="54" t="s">
        <v>92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</row>
    <row r="12" spans="1:51" ht="12.75" outlineLevel="1">
      <c r="A12" s="34"/>
      <c r="B12" s="54"/>
      <c r="C12" s="54" t="s">
        <v>93</v>
      </c>
      <c r="D12" s="36">
        <v>2401</v>
      </c>
      <c r="E12" s="36">
        <v>3031</v>
      </c>
      <c r="F12" s="36">
        <v>3155</v>
      </c>
      <c r="G12" s="36">
        <v>3235</v>
      </c>
      <c r="H12" s="36">
        <v>3088</v>
      </c>
      <c r="I12" s="36">
        <v>3191</v>
      </c>
      <c r="J12" s="36">
        <v>3839</v>
      </c>
      <c r="K12" s="36">
        <v>3423</v>
      </c>
      <c r="L12" s="36">
        <v>3699</v>
      </c>
      <c r="M12" s="36">
        <v>3222</v>
      </c>
      <c r="N12" s="36">
        <v>2073</v>
      </c>
      <c r="O12" s="36">
        <v>1876</v>
      </c>
      <c r="P12" s="36">
        <v>1473</v>
      </c>
      <c r="Q12" s="36">
        <v>1713</v>
      </c>
      <c r="R12" s="36">
        <v>3461</v>
      </c>
      <c r="S12" s="36">
        <v>2551</v>
      </c>
      <c r="T12" s="36">
        <v>2812</v>
      </c>
      <c r="U12" s="36">
        <v>3494</v>
      </c>
      <c r="V12" s="36">
        <v>3183</v>
      </c>
      <c r="W12" s="36">
        <v>2707</v>
      </c>
      <c r="X12" s="36">
        <v>2500</v>
      </c>
      <c r="Y12" s="36">
        <v>3223</v>
      </c>
      <c r="Z12" s="36">
        <v>2577</v>
      </c>
      <c r="AA12" s="36">
        <v>5555</v>
      </c>
      <c r="AB12" s="36">
        <v>3821</v>
      </c>
      <c r="AC12" s="36">
        <v>4121</v>
      </c>
      <c r="AD12" s="36">
        <v>53061</v>
      </c>
      <c r="AE12" s="36">
        <v>35610</v>
      </c>
      <c r="AF12" s="36">
        <v>97607</v>
      </c>
      <c r="AG12" s="36">
        <v>62649</v>
      </c>
      <c r="AH12" s="36">
        <v>101915</v>
      </c>
      <c r="AI12" s="36">
        <v>87422</v>
      </c>
      <c r="AJ12" s="36">
        <v>89481</v>
      </c>
      <c r="AK12" s="36">
        <v>80180</v>
      </c>
      <c r="AL12" s="36">
        <v>96201</v>
      </c>
      <c r="AM12" s="36">
        <v>87052</v>
      </c>
      <c r="AN12" s="36">
        <v>81339</v>
      </c>
      <c r="AO12" s="36">
        <v>49966</v>
      </c>
      <c r="AP12" s="36">
        <v>40858</v>
      </c>
      <c r="AQ12" s="36">
        <v>85146</v>
      </c>
      <c r="AR12" s="36">
        <v>95475</v>
      </c>
      <c r="AS12" s="36">
        <v>90815</v>
      </c>
      <c r="AT12" s="36">
        <v>77908</v>
      </c>
      <c r="AU12" s="36">
        <v>80842</v>
      </c>
      <c r="AV12" s="36">
        <v>51741</v>
      </c>
      <c r="AW12" s="36">
        <v>15444</v>
      </c>
      <c r="AX12" s="36">
        <v>17267</v>
      </c>
      <c r="AY12" s="36">
        <v>18689</v>
      </c>
    </row>
    <row r="13" spans="1:51" ht="12.75" outlineLevel="1">
      <c r="A13" s="34"/>
      <c r="B13" s="54"/>
      <c r="C13" s="54" t="s">
        <v>94</v>
      </c>
      <c r="D13" s="36">
        <v>26182</v>
      </c>
      <c r="E13" s="36">
        <v>27614</v>
      </c>
      <c r="F13" s="36">
        <v>27692</v>
      </c>
      <c r="G13" s="36">
        <v>29260</v>
      </c>
      <c r="H13" s="36">
        <v>26045</v>
      </c>
      <c r="I13" s="36">
        <v>27123</v>
      </c>
      <c r="J13" s="36">
        <v>26044</v>
      </c>
      <c r="K13" s="36">
        <v>26025</v>
      </c>
      <c r="L13" s="36">
        <v>28119</v>
      </c>
      <c r="M13" s="36">
        <v>30413</v>
      </c>
      <c r="N13" s="36">
        <v>36400</v>
      </c>
      <c r="O13" s="36">
        <v>36386</v>
      </c>
      <c r="P13" s="36">
        <v>35501</v>
      </c>
      <c r="Q13" s="36">
        <v>32114</v>
      </c>
      <c r="R13" s="36">
        <v>29760</v>
      </c>
      <c r="S13" s="36">
        <v>36467</v>
      </c>
      <c r="T13" s="36">
        <v>41300</v>
      </c>
      <c r="U13" s="36">
        <v>48463</v>
      </c>
      <c r="V13" s="36">
        <v>56085</v>
      </c>
      <c r="W13" s="36">
        <v>62351</v>
      </c>
      <c r="X13" s="36">
        <v>67295</v>
      </c>
      <c r="Y13" s="36">
        <v>66135</v>
      </c>
      <c r="Z13" s="36">
        <v>80417</v>
      </c>
      <c r="AA13" s="36">
        <v>72206</v>
      </c>
      <c r="AB13" s="36">
        <v>90640</v>
      </c>
      <c r="AC13" s="36">
        <v>130934</v>
      </c>
      <c r="AD13" s="36">
        <v>82877</v>
      </c>
      <c r="AE13" s="36">
        <v>72663</v>
      </c>
      <c r="AF13" s="36">
        <v>52799</v>
      </c>
      <c r="AG13" s="36">
        <v>49660</v>
      </c>
      <c r="AH13" s="36">
        <v>59454</v>
      </c>
      <c r="AI13" s="36">
        <v>61653</v>
      </c>
      <c r="AJ13" s="36">
        <v>45660</v>
      </c>
      <c r="AK13" s="36">
        <v>50943</v>
      </c>
      <c r="AL13" s="36">
        <v>64152</v>
      </c>
      <c r="AM13" s="36">
        <v>57048</v>
      </c>
      <c r="AN13" s="36">
        <v>56846</v>
      </c>
      <c r="AO13" s="36">
        <v>73542</v>
      </c>
      <c r="AP13" s="36">
        <v>64341</v>
      </c>
      <c r="AQ13" s="36">
        <v>60831</v>
      </c>
      <c r="AR13" s="36">
        <v>73432</v>
      </c>
      <c r="AS13" s="36">
        <v>66092</v>
      </c>
      <c r="AT13" s="36">
        <v>71762</v>
      </c>
      <c r="AU13" s="36">
        <v>73357</v>
      </c>
      <c r="AV13" s="36">
        <v>75958</v>
      </c>
      <c r="AW13" s="36">
        <v>77121</v>
      </c>
      <c r="AX13" s="36">
        <v>78727</v>
      </c>
      <c r="AY13" s="36">
        <v>85451</v>
      </c>
    </row>
    <row r="14" spans="1:51" ht="12.75" outlineLevel="1">
      <c r="A14" s="34"/>
      <c r="B14" s="54"/>
      <c r="C14" s="54" t="s">
        <v>95</v>
      </c>
      <c r="D14" s="36">
        <v>6046</v>
      </c>
      <c r="E14" s="36">
        <v>6424</v>
      </c>
      <c r="F14" s="36">
        <v>6332</v>
      </c>
      <c r="G14" s="36">
        <v>7775</v>
      </c>
      <c r="H14" s="36">
        <v>6560</v>
      </c>
      <c r="I14" s="36">
        <v>5069</v>
      </c>
      <c r="J14" s="36">
        <v>4322</v>
      </c>
      <c r="K14" s="36">
        <v>3754</v>
      </c>
      <c r="L14" s="36">
        <v>5825</v>
      </c>
      <c r="M14" s="36">
        <v>5238</v>
      </c>
      <c r="N14" s="36">
        <v>5774</v>
      </c>
      <c r="O14" s="36">
        <v>6222</v>
      </c>
      <c r="P14" s="36">
        <v>7174</v>
      </c>
      <c r="Q14" s="36">
        <v>3433</v>
      </c>
      <c r="R14" s="36">
        <v>5022</v>
      </c>
      <c r="S14" s="36">
        <v>5307</v>
      </c>
      <c r="T14" s="36">
        <v>8882</v>
      </c>
      <c r="U14" s="36">
        <v>9659</v>
      </c>
      <c r="V14" s="36">
        <v>15189</v>
      </c>
      <c r="W14" s="36">
        <v>17420</v>
      </c>
      <c r="X14" s="36">
        <v>15428</v>
      </c>
      <c r="Y14" s="36">
        <v>18934</v>
      </c>
      <c r="Z14" s="36">
        <v>36861</v>
      </c>
      <c r="AA14" s="36">
        <v>22056</v>
      </c>
      <c r="AB14" s="36">
        <v>22468</v>
      </c>
      <c r="AC14" s="36">
        <v>20877</v>
      </c>
      <c r="AD14" s="36">
        <v>22690</v>
      </c>
      <c r="AE14" s="36">
        <v>17527</v>
      </c>
      <c r="AF14" s="36">
        <v>8227</v>
      </c>
      <c r="AG14" s="36">
        <v>11381</v>
      </c>
      <c r="AH14" s="36">
        <v>15119</v>
      </c>
      <c r="AI14" s="36">
        <v>9384</v>
      </c>
      <c r="AJ14" s="36">
        <v>5471</v>
      </c>
      <c r="AK14" s="36">
        <v>5006</v>
      </c>
      <c r="AL14" s="36">
        <v>8087</v>
      </c>
      <c r="AM14" s="36">
        <v>7120</v>
      </c>
      <c r="AN14" s="36">
        <v>9334</v>
      </c>
      <c r="AO14" s="36">
        <v>13582</v>
      </c>
      <c r="AP14" s="36">
        <v>13145</v>
      </c>
      <c r="AQ14" s="36">
        <v>14661</v>
      </c>
      <c r="AR14" s="36">
        <v>18470</v>
      </c>
      <c r="AS14" s="36">
        <v>16182</v>
      </c>
      <c r="AT14" s="36">
        <v>22661</v>
      </c>
      <c r="AU14" s="36">
        <v>22293</v>
      </c>
      <c r="AV14" s="36">
        <v>26792</v>
      </c>
      <c r="AW14" s="36">
        <v>28155</v>
      </c>
      <c r="AX14" s="36">
        <v>30977</v>
      </c>
      <c r="AY14" s="36">
        <v>27034</v>
      </c>
    </row>
    <row r="15" spans="1:51" ht="12.75" outlineLevel="1">
      <c r="A15" s="34"/>
      <c r="B15" s="54"/>
      <c r="C15" s="54" t="s">
        <v>96</v>
      </c>
      <c r="D15" s="36">
        <v>454</v>
      </c>
      <c r="E15" s="36">
        <v>355</v>
      </c>
      <c r="F15" s="36">
        <v>403</v>
      </c>
      <c r="G15" s="36">
        <v>366</v>
      </c>
      <c r="H15" s="36">
        <v>940</v>
      </c>
      <c r="I15" s="36">
        <v>880</v>
      </c>
      <c r="J15" s="36">
        <v>1020</v>
      </c>
      <c r="K15" s="36">
        <v>876</v>
      </c>
      <c r="L15" s="36">
        <v>1242</v>
      </c>
      <c r="M15" s="36">
        <v>908</v>
      </c>
      <c r="N15" s="36">
        <v>780</v>
      </c>
      <c r="O15" s="36">
        <v>847</v>
      </c>
      <c r="P15" s="36">
        <v>605</v>
      </c>
      <c r="Q15" s="36">
        <v>526</v>
      </c>
      <c r="R15" s="36">
        <v>385</v>
      </c>
      <c r="S15" s="36">
        <v>444</v>
      </c>
      <c r="T15" s="36">
        <v>273</v>
      </c>
      <c r="U15" s="36">
        <v>173</v>
      </c>
      <c r="V15" s="36">
        <v>183</v>
      </c>
      <c r="W15" s="36">
        <v>121</v>
      </c>
      <c r="X15" s="36">
        <v>247</v>
      </c>
      <c r="Y15" s="36">
        <v>303</v>
      </c>
      <c r="Z15" s="36">
        <v>98</v>
      </c>
      <c r="AA15" s="36">
        <v>178</v>
      </c>
      <c r="AB15" s="36">
        <v>59</v>
      </c>
      <c r="AC15" s="36">
        <v>85</v>
      </c>
      <c r="AD15" s="36">
        <v>34</v>
      </c>
      <c r="AE15" s="36">
        <v>16</v>
      </c>
      <c r="AF15" s="36">
        <v>25</v>
      </c>
      <c r="AG15" s="36">
        <v>15</v>
      </c>
      <c r="AH15" s="36">
        <v>132</v>
      </c>
      <c r="AI15" s="36">
        <v>34</v>
      </c>
      <c r="AJ15" s="36">
        <v>60</v>
      </c>
      <c r="AK15" s="36">
        <v>43</v>
      </c>
      <c r="AL15" s="36">
        <v>54</v>
      </c>
      <c r="AM15" s="36">
        <v>53</v>
      </c>
      <c r="AN15" s="36">
        <v>44</v>
      </c>
      <c r="AO15" s="36">
        <v>41</v>
      </c>
      <c r="AP15" s="36">
        <v>34</v>
      </c>
      <c r="AQ15" s="36">
        <v>80</v>
      </c>
      <c r="AR15" s="36">
        <v>77</v>
      </c>
      <c r="AS15" s="36">
        <v>0</v>
      </c>
      <c r="AT15" s="36">
        <v>32</v>
      </c>
      <c r="AU15" s="36">
        <v>97</v>
      </c>
      <c r="AV15" s="36">
        <v>41</v>
      </c>
      <c r="AW15" s="36">
        <v>16</v>
      </c>
      <c r="AX15" s="36">
        <v>37</v>
      </c>
      <c r="AY15" s="36">
        <v>40</v>
      </c>
    </row>
    <row r="16" spans="1:51" ht="12.75" outlineLevel="1">
      <c r="A16" s="34"/>
      <c r="B16" s="54"/>
      <c r="C16" s="54" t="s">
        <v>97</v>
      </c>
      <c r="D16" s="36">
        <v>2070</v>
      </c>
      <c r="E16" s="36">
        <v>2257</v>
      </c>
      <c r="F16" s="36">
        <v>2133</v>
      </c>
      <c r="G16" s="36">
        <v>1985</v>
      </c>
      <c r="H16" s="36">
        <v>2154</v>
      </c>
      <c r="I16" s="36">
        <v>2393</v>
      </c>
      <c r="J16" s="36">
        <v>1892</v>
      </c>
      <c r="K16" s="36">
        <v>2063</v>
      </c>
      <c r="L16" s="36">
        <v>2169</v>
      </c>
      <c r="M16" s="36">
        <v>2490</v>
      </c>
      <c r="N16" s="36">
        <v>2384</v>
      </c>
      <c r="O16" s="36">
        <v>2448</v>
      </c>
      <c r="P16" s="36">
        <v>2442</v>
      </c>
      <c r="Q16" s="36">
        <v>2933</v>
      </c>
      <c r="R16" s="36">
        <v>2887</v>
      </c>
      <c r="S16" s="36">
        <v>2538</v>
      </c>
      <c r="T16" s="36">
        <v>2927</v>
      </c>
      <c r="U16" s="36">
        <v>2666</v>
      </c>
      <c r="V16" s="36">
        <v>3815</v>
      </c>
      <c r="W16" s="36">
        <v>3316</v>
      </c>
      <c r="X16" s="36">
        <v>3047</v>
      </c>
      <c r="Y16" s="36">
        <v>3699</v>
      </c>
      <c r="Z16" s="36">
        <v>4324</v>
      </c>
      <c r="AA16" s="36">
        <v>3602</v>
      </c>
      <c r="AB16" s="36">
        <v>3135</v>
      </c>
      <c r="AC16" s="36">
        <v>3484</v>
      </c>
      <c r="AD16" s="36">
        <v>2715</v>
      </c>
      <c r="AE16" s="36">
        <v>2629</v>
      </c>
      <c r="AF16" s="36">
        <v>3150</v>
      </c>
      <c r="AG16" s="36">
        <v>2989</v>
      </c>
      <c r="AH16" s="36">
        <v>3195</v>
      </c>
      <c r="AI16" s="36">
        <v>3393</v>
      </c>
      <c r="AJ16" s="36">
        <v>3010</v>
      </c>
      <c r="AK16" s="36">
        <v>2885</v>
      </c>
      <c r="AL16" s="36">
        <v>3495</v>
      </c>
      <c r="AM16" s="36">
        <v>3689</v>
      </c>
      <c r="AN16" s="36">
        <v>4654</v>
      </c>
      <c r="AO16" s="36">
        <v>4410</v>
      </c>
      <c r="AP16" s="36">
        <v>6908</v>
      </c>
      <c r="AQ16" s="36">
        <v>5965</v>
      </c>
      <c r="AR16" s="36">
        <v>6851</v>
      </c>
      <c r="AS16" s="36">
        <v>6834</v>
      </c>
      <c r="AT16" s="36">
        <v>8085</v>
      </c>
      <c r="AU16" s="36">
        <v>6663</v>
      </c>
      <c r="AV16" s="36">
        <v>7284</v>
      </c>
      <c r="AW16" s="36">
        <v>5518</v>
      </c>
      <c r="AX16" s="36">
        <v>7716</v>
      </c>
      <c r="AY16" s="36">
        <v>8461</v>
      </c>
    </row>
    <row r="17" spans="1:51" ht="12.75">
      <c r="A17" s="34"/>
      <c r="B17" s="54" t="s">
        <v>98</v>
      </c>
      <c r="C17" s="54"/>
      <c r="D17" s="36">
        <f aca="true" t="shared" si="2" ref="D17:AV17">SUM(D18:D19)</f>
        <v>0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>
        <f t="shared" si="2"/>
        <v>0</v>
      </c>
      <c r="P17" s="36">
        <f t="shared" si="2"/>
        <v>0</v>
      </c>
      <c r="Q17" s="36">
        <f t="shared" si="2"/>
        <v>0</v>
      </c>
      <c r="R17" s="36">
        <f t="shared" si="2"/>
        <v>0</v>
      </c>
      <c r="S17" s="36">
        <f t="shared" si="2"/>
        <v>0</v>
      </c>
      <c r="T17" s="36">
        <f t="shared" si="2"/>
        <v>0</v>
      </c>
      <c r="U17" s="36">
        <f t="shared" si="2"/>
        <v>0</v>
      </c>
      <c r="V17" s="36">
        <f t="shared" si="2"/>
        <v>0</v>
      </c>
      <c r="W17" s="36">
        <f t="shared" si="2"/>
        <v>0</v>
      </c>
      <c r="X17" s="36">
        <f t="shared" si="2"/>
        <v>0</v>
      </c>
      <c r="Y17" s="36">
        <f t="shared" si="2"/>
        <v>0</v>
      </c>
      <c r="Z17" s="36">
        <f t="shared" si="2"/>
        <v>0</v>
      </c>
      <c r="AA17" s="36">
        <f t="shared" si="2"/>
        <v>0</v>
      </c>
      <c r="AB17" s="36">
        <f t="shared" si="2"/>
        <v>0</v>
      </c>
      <c r="AC17" s="36">
        <f t="shared" si="2"/>
        <v>0</v>
      </c>
      <c r="AD17" s="36">
        <f t="shared" si="2"/>
        <v>0</v>
      </c>
      <c r="AE17" s="36">
        <f t="shared" si="2"/>
        <v>0</v>
      </c>
      <c r="AF17" s="36">
        <f t="shared" si="2"/>
        <v>0</v>
      </c>
      <c r="AG17" s="36">
        <f t="shared" si="2"/>
        <v>0</v>
      </c>
      <c r="AH17" s="36">
        <f t="shared" si="2"/>
        <v>0</v>
      </c>
      <c r="AI17" s="36">
        <f t="shared" si="2"/>
        <v>0</v>
      </c>
      <c r="AJ17" s="36">
        <f t="shared" si="2"/>
        <v>0</v>
      </c>
      <c r="AK17" s="36">
        <f t="shared" si="2"/>
        <v>0</v>
      </c>
      <c r="AL17" s="36">
        <f t="shared" si="2"/>
        <v>0</v>
      </c>
      <c r="AM17" s="36">
        <f t="shared" si="2"/>
        <v>0</v>
      </c>
      <c r="AN17" s="36">
        <f t="shared" si="2"/>
        <v>0</v>
      </c>
      <c r="AO17" s="36">
        <f t="shared" si="2"/>
        <v>0</v>
      </c>
      <c r="AP17" s="36">
        <f t="shared" si="2"/>
        <v>0</v>
      </c>
      <c r="AQ17" s="36">
        <f t="shared" si="2"/>
        <v>0</v>
      </c>
      <c r="AR17" s="36">
        <f t="shared" si="2"/>
        <v>0</v>
      </c>
      <c r="AS17" s="36">
        <f t="shared" si="2"/>
        <v>0</v>
      </c>
      <c r="AT17" s="36">
        <f t="shared" si="2"/>
        <v>0</v>
      </c>
      <c r="AU17" s="36">
        <f t="shared" si="2"/>
        <v>0</v>
      </c>
      <c r="AV17" s="36">
        <f t="shared" si="2"/>
        <v>0</v>
      </c>
      <c r="AW17" s="36">
        <f>SUM(AW18:AW19)</f>
        <v>0</v>
      </c>
      <c r="AX17" s="36">
        <f>SUM(AX18:AX19)</f>
        <v>0</v>
      </c>
      <c r="AY17" s="36">
        <f>SUM(AY18:AY19)</f>
        <v>0</v>
      </c>
    </row>
    <row r="18" spans="1:51" ht="12.75" outlineLevel="1">
      <c r="A18" s="34"/>
      <c r="B18" s="54"/>
      <c r="C18" s="54" t="s">
        <v>99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</row>
    <row r="19" spans="1:51" ht="12.75" outlineLevel="1">
      <c r="A19" s="34"/>
      <c r="B19" s="54"/>
      <c r="C19" s="54" t="s">
        <v>100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</row>
    <row r="20" spans="1:51" ht="12.75">
      <c r="A20" s="34"/>
      <c r="B20" s="54" t="s">
        <v>101</v>
      </c>
      <c r="C20" s="54"/>
      <c r="D20" s="36">
        <f aca="true" t="shared" si="3" ref="D20:AV20">SUM(D21:D22)</f>
        <v>20347</v>
      </c>
      <c r="E20" s="36">
        <f t="shared" si="3"/>
        <v>21048</v>
      </c>
      <c r="F20" s="36">
        <f t="shared" si="3"/>
        <v>19785</v>
      </c>
      <c r="G20" s="36">
        <f t="shared" si="3"/>
        <v>19641</v>
      </c>
      <c r="H20" s="36">
        <f t="shared" si="3"/>
        <v>25379</v>
      </c>
      <c r="I20" s="36">
        <f t="shared" si="3"/>
        <v>21955</v>
      </c>
      <c r="J20" s="36">
        <f t="shared" si="3"/>
        <v>22948</v>
      </c>
      <c r="K20" s="36">
        <f t="shared" si="3"/>
        <v>24631</v>
      </c>
      <c r="L20" s="36">
        <f t="shared" si="3"/>
        <v>22088</v>
      </c>
      <c r="M20" s="36">
        <f t="shared" si="3"/>
        <v>23677</v>
      </c>
      <c r="N20" s="36">
        <f t="shared" si="3"/>
        <v>17333</v>
      </c>
      <c r="O20" s="36">
        <f t="shared" si="3"/>
        <v>33136</v>
      </c>
      <c r="P20" s="36">
        <f t="shared" si="3"/>
        <v>17283</v>
      </c>
      <c r="Q20" s="36">
        <f t="shared" si="3"/>
        <v>26620</v>
      </c>
      <c r="R20" s="36">
        <f t="shared" si="3"/>
        <v>25954</v>
      </c>
      <c r="S20" s="36">
        <f t="shared" si="3"/>
        <v>34901</v>
      </c>
      <c r="T20" s="36">
        <f t="shared" si="3"/>
        <v>56890</v>
      </c>
      <c r="U20" s="36">
        <f t="shared" si="3"/>
        <v>48549</v>
      </c>
      <c r="V20" s="36">
        <f t="shared" si="3"/>
        <v>72302</v>
      </c>
      <c r="W20" s="36">
        <f t="shared" si="3"/>
        <v>90342</v>
      </c>
      <c r="X20" s="36">
        <f t="shared" si="3"/>
        <v>97373</v>
      </c>
      <c r="Y20" s="36">
        <f t="shared" si="3"/>
        <v>137360</v>
      </c>
      <c r="Z20" s="36">
        <f t="shared" si="3"/>
        <v>149458</v>
      </c>
      <c r="AA20" s="36">
        <f t="shared" si="3"/>
        <v>118207</v>
      </c>
      <c r="AB20" s="36">
        <f t="shared" si="3"/>
        <v>105639</v>
      </c>
      <c r="AC20" s="36">
        <f t="shared" si="3"/>
        <v>92913</v>
      </c>
      <c r="AD20" s="36">
        <f t="shared" si="3"/>
        <v>60059</v>
      </c>
      <c r="AE20" s="36">
        <f t="shared" si="3"/>
        <v>34523</v>
      </c>
      <c r="AF20" s="36">
        <f t="shared" si="3"/>
        <v>21125</v>
      </c>
      <c r="AG20" s="36">
        <f t="shared" si="3"/>
        <v>51877</v>
      </c>
      <c r="AH20" s="36">
        <f t="shared" si="3"/>
        <v>65250</v>
      </c>
      <c r="AI20" s="36">
        <f t="shared" si="3"/>
        <v>76315</v>
      </c>
      <c r="AJ20" s="36">
        <f t="shared" si="3"/>
        <v>30588</v>
      </c>
      <c r="AK20" s="36">
        <f t="shared" si="3"/>
        <v>51946</v>
      </c>
      <c r="AL20" s="36">
        <f t="shared" si="3"/>
        <v>41076</v>
      </c>
      <c r="AM20" s="36">
        <f t="shared" si="3"/>
        <v>36386</v>
      </c>
      <c r="AN20" s="36">
        <f t="shared" si="3"/>
        <v>104254</v>
      </c>
      <c r="AO20" s="36">
        <f t="shared" si="3"/>
        <v>88383</v>
      </c>
      <c r="AP20" s="36">
        <f t="shared" si="3"/>
        <v>88307</v>
      </c>
      <c r="AQ20" s="36">
        <f t="shared" si="3"/>
        <v>157190</v>
      </c>
      <c r="AR20" s="36">
        <f t="shared" si="3"/>
        <v>155573</v>
      </c>
      <c r="AS20" s="36">
        <f t="shared" si="3"/>
        <v>108922</v>
      </c>
      <c r="AT20" s="36">
        <f t="shared" si="3"/>
        <v>74958</v>
      </c>
      <c r="AU20" s="36">
        <f t="shared" si="3"/>
        <v>102168</v>
      </c>
      <c r="AV20" s="36">
        <f t="shared" si="3"/>
        <v>36365</v>
      </c>
      <c r="AW20" s="36">
        <f>SUM(AW21:AW22)</f>
        <v>115582</v>
      </c>
      <c r="AX20" s="36">
        <f>SUM(AX21:AX22)</f>
        <v>105420</v>
      </c>
      <c r="AY20" s="36">
        <f>SUM(AY21:AY22)</f>
        <v>75841</v>
      </c>
    </row>
    <row r="21" spans="1:51" ht="12.75" outlineLevel="1">
      <c r="A21" s="34"/>
      <c r="B21" s="54"/>
      <c r="C21" s="54" t="s">
        <v>102</v>
      </c>
      <c r="D21" s="42">
        <v>20347</v>
      </c>
      <c r="E21" s="42">
        <v>21048</v>
      </c>
      <c r="F21" s="42">
        <v>19785</v>
      </c>
      <c r="G21" s="42">
        <v>19641</v>
      </c>
      <c r="H21" s="42">
        <v>25379</v>
      </c>
      <c r="I21" s="42">
        <v>21955</v>
      </c>
      <c r="J21" s="42">
        <v>22948</v>
      </c>
      <c r="K21" s="42">
        <v>24631</v>
      </c>
      <c r="L21" s="42">
        <v>22088</v>
      </c>
      <c r="M21" s="42">
        <v>23677</v>
      </c>
      <c r="N21" s="42">
        <v>17333</v>
      </c>
      <c r="O21" s="42">
        <v>33136</v>
      </c>
      <c r="P21" s="42">
        <v>17283</v>
      </c>
      <c r="Q21" s="42">
        <v>26620</v>
      </c>
      <c r="R21" s="42">
        <v>25954</v>
      </c>
      <c r="S21" s="42">
        <v>34901</v>
      </c>
      <c r="T21" s="42">
        <v>56890</v>
      </c>
      <c r="U21" s="42">
        <v>48549</v>
      </c>
      <c r="V21" s="42">
        <v>72302</v>
      </c>
      <c r="W21" s="42">
        <v>90342</v>
      </c>
      <c r="X21" s="42">
        <v>97373</v>
      </c>
      <c r="Y21" s="42">
        <v>137360</v>
      </c>
      <c r="Z21" s="42">
        <v>149458</v>
      </c>
      <c r="AA21" s="42">
        <v>118207</v>
      </c>
      <c r="AB21" s="42">
        <v>105639</v>
      </c>
      <c r="AC21" s="42">
        <v>92913</v>
      </c>
      <c r="AD21" s="42">
        <v>60059</v>
      </c>
      <c r="AE21" s="42">
        <v>34523</v>
      </c>
      <c r="AF21" s="42">
        <v>21125</v>
      </c>
      <c r="AG21" s="42">
        <v>51877</v>
      </c>
      <c r="AH21" s="42">
        <v>65250</v>
      </c>
      <c r="AI21" s="42">
        <v>76315</v>
      </c>
      <c r="AJ21" s="42">
        <v>30588</v>
      </c>
      <c r="AK21" s="42">
        <v>51946</v>
      </c>
      <c r="AL21" s="42">
        <v>41076</v>
      </c>
      <c r="AM21" s="42">
        <v>36386</v>
      </c>
      <c r="AN21" s="42">
        <v>104254</v>
      </c>
      <c r="AO21" s="42">
        <v>88383</v>
      </c>
      <c r="AP21" s="42">
        <v>88307</v>
      </c>
      <c r="AQ21" s="42">
        <v>157190</v>
      </c>
      <c r="AR21" s="42">
        <v>155573</v>
      </c>
      <c r="AS21" s="42">
        <v>108922</v>
      </c>
      <c r="AT21" s="42">
        <v>74958</v>
      </c>
      <c r="AU21" s="42">
        <v>102168</v>
      </c>
      <c r="AV21" s="42">
        <v>36365</v>
      </c>
      <c r="AW21" s="42">
        <v>115582</v>
      </c>
      <c r="AX21" s="42">
        <v>105420</v>
      </c>
      <c r="AY21" s="42">
        <v>75841</v>
      </c>
    </row>
    <row r="22" spans="1:51" ht="12.75" outlineLevel="1">
      <c r="A22" s="34"/>
      <c r="B22" s="54"/>
      <c r="C22" s="55" t="s">
        <v>103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</row>
    <row r="23" spans="1:51" ht="12.75">
      <c r="A23" s="34"/>
      <c r="B23" s="54" t="s">
        <v>213</v>
      </c>
      <c r="C23" s="5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</row>
    <row r="24" spans="1:51" ht="12.75">
      <c r="A24" s="34"/>
      <c r="B24" s="54" t="s">
        <v>104</v>
      </c>
      <c r="C24" s="54"/>
      <c r="D24" s="36">
        <f aca="true" t="shared" si="4" ref="D24:AV24">SUM(D25:D26)</f>
        <v>0</v>
      </c>
      <c r="E24" s="36">
        <f t="shared" si="4"/>
        <v>0</v>
      </c>
      <c r="F24" s="36">
        <f t="shared" si="4"/>
        <v>0</v>
      </c>
      <c r="G24" s="36">
        <f t="shared" si="4"/>
        <v>0</v>
      </c>
      <c r="H24" s="36">
        <f t="shared" si="4"/>
        <v>0</v>
      </c>
      <c r="I24" s="36">
        <f t="shared" si="4"/>
        <v>0</v>
      </c>
      <c r="J24" s="36">
        <f t="shared" si="4"/>
        <v>0</v>
      </c>
      <c r="K24" s="36">
        <f t="shared" si="4"/>
        <v>28125.256</v>
      </c>
      <c r="L24" s="36">
        <f t="shared" si="4"/>
        <v>32972.431</v>
      </c>
      <c r="M24" s="36">
        <f t="shared" si="4"/>
        <v>26932.429</v>
      </c>
      <c r="N24" s="36">
        <f t="shared" si="4"/>
        <v>32313.391</v>
      </c>
      <c r="O24" s="36">
        <f t="shared" si="4"/>
        <v>31253.664</v>
      </c>
      <c r="P24" s="36">
        <f t="shared" si="4"/>
        <v>29392.82</v>
      </c>
      <c r="Q24" s="36">
        <f t="shared" si="4"/>
        <v>29064.059999999998</v>
      </c>
      <c r="R24" s="36">
        <f t="shared" si="4"/>
        <v>189332.78000000003</v>
      </c>
      <c r="S24" s="36">
        <f t="shared" si="4"/>
        <v>410669.17799999996</v>
      </c>
      <c r="T24" s="36">
        <f t="shared" si="4"/>
        <v>129047.242</v>
      </c>
      <c r="U24" s="36">
        <f t="shared" si="4"/>
        <v>60347.684</v>
      </c>
      <c r="V24" s="36">
        <f t="shared" si="4"/>
        <v>274807.679</v>
      </c>
      <c r="W24" s="36">
        <f t="shared" si="4"/>
        <v>184320.85299999997</v>
      </c>
      <c r="X24" s="36">
        <f t="shared" si="4"/>
        <v>436389.966</v>
      </c>
      <c r="Y24" s="36">
        <f t="shared" si="4"/>
        <v>347194.278</v>
      </c>
      <c r="Z24" s="36">
        <f t="shared" si="4"/>
        <v>375587.451</v>
      </c>
      <c r="AA24" s="36">
        <f t="shared" si="4"/>
        <v>52755.79400000001</v>
      </c>
      <c r="AB24" s="36">
        <f t="shared" si="4"/>
        <v>268370.186</v>
      </c>
      <c r="AC24" s="36">
        <f t="shared" si="4"/>
        <v>163356.16639405926</v>
      </c>
      <c r="AD24" s="36">
        <f t="shared" si="4"/>
        <v>120361.50712662563</v>
      </c>
      <c r="AE24" s="36">
        <f t="shared" si="4"/>
        <v>47611.890260294604</v>
      </c>
      <c r="AF24" s="36">
        <f t="shared" si="4"/>
        <v>44746.07400000001</v>
      </c>
      <c r="AG24" s="36">
        <f t="shared" si="4"/>
        <v>260190.18199999997</v>
      </c>
      <c r="AH24" s="36">
        <f t="shared" si="4"/>
        <v>67813.983</v>
      </c>
      <c r="AI24" s="36">
        <f t="shared" si="4"/>
        <v>40095.182</v>
      </c>
      <c r="AJ24" s="36">
        <f t="shared" si="4"/>
        <v>35922.995</v>
      </c>
      <c r="AK24" s="36">
        <f t="shared" si="4"/>
        <v>8463.868999999999</v>
      </c>
      <c r="AL24" s="36">
        <f t="shared" si="4"/>
        <v>12146.61</v>
      </c>
      <c r="AM24" s="36">
        <f t="shared" si="4"/>
        <v>46542.705</v>
      </c>
      <c r="AN24" s="36">
        <f t="shared" si="4"/>
        <v>64444.22900000001</v>
      </c>
      <c r="AO24" s="36">
        <f t="shared" si="4"/>
        <v>71161.71399999998</v>
      </c>
      <c r="AP24" s="36">
        <f t="shared" si="4"/>
        <v>85479.63999999998</v>
      </c>
      <c r="AQ24" s="36">
        <f t="shared" si="4"/>
        <v>78715.44200000001</v>
      </c>
      <c r="AR24" s="36">
        <f t="shared" si="4"/>
        <v>62109.312000000005</v>
      </c>
      <c r="AS24" s="36">
        <f t="shared" si="4"/>
        <v>70921.91884349604</v>
      </c>
      <c r="AT24" s="36">
        <f t="shared" si="4"/>
        <v>63912.070999999996</v>
      </c>
      <c r="AU24" s="36">
        <f t="shared" si="4"/>
        <v>79405.204</v>
      </c>
      <c r="AV24" s="36">
        <f t="shared" si="4"/>
        <v>86036.57</v>
      </c>
      <c r="AW24" s="36">
        <f>SUM(AW25:AW26)</f>
        <v>169153.55100000004</v>
      </c>
      <c r="AX24" s="36">
        <f>SUM(AX25:AX26)</f>
        <v>104927.00899999999</v>
      </c>
      <c r="AY24" s="36">
        <f>SUM(AY25:AY26)</f>
        <v>86440.975</v>
      </c>
    </row>
    <row r="25" spans="1:51" ht="12.75" outlineLevel="1">
      <c r="A25" s="34"/>
      <c r="B25" s="54"/>
      <c r="C25" s="54" t="s">
        <v>105</v>
      </c>
      <c r="D25" s="36"/>
      <c r="E25" s="36"/>
      <c r="F25" s="36"/>
      <c r="G25" s="36"/>
      <c r="H25" s="36"/>
      <c r="I25" s="36"/>
      <c r="J25" s="36"/>
      <c r="K25" s="36">
        <v>24453.661000000004</v>
      </c>
      <c r="L25" s="36">
        <v>29713.296</v>
      </c>
      <c r="M25" s="36">
        <v>23426.417</v>
      </c>
      <c r="N25" s="36">
        <v>25303</v>
      </c>
      <c r="O25" s="36">
        <v>26944.039</v>
      </c>
      <c r="P25" s="36">
        <v>24969.546</v>
      </c>
      <c r="Q25" s="36">
        <v>24606.8</v>
      </c>
      <c r="R25" s="36">
        <v>185044.958</v>
      </c>
      <c r="S25" s="36">
        <v>406325.198</v>
      </c>
      <c r="T25" s="36">
        <v>61630.765</v>
      </c>
      <c r="U25" s="36">
        <v>51698.871</v>
      </c>
      <c r="V25" s="36">
        <v>106600.325</v>
      </c>
      <c r="W25" s="36">
        <v>89445.949</v>
      </c>
      <c r="X25" s="36">
        <v>205974.027</v>
      </c>
      <c r="Y25" s="36">
        <v>123859.853</v>
      </c>
      <c r="Z25" s="36">
        <v>327583.44899999996</v>
      </c>
      <c r="AA25" s="36">
        <v>3936.1820000000002</v>
      </c>
      <c r="AB25" s="36">
        <v>240187.912</v>
      </c>
      <c r="AC25" s="36">
        <v>139354.15940783056</v>
      </c>
      <c r="AD25" s="36">
        <v>94285.55056462389</v>
      </c>
      <c r="AE25" s="36">
        <v>29782.843147312033</v>
      </c>
      <c r="AF25" s="36">
        <v>25593.311000000005</v>
      </c>
      <c r="AG25" s="36">
        <v>116275.352</v>
      </c>
      <c r="AH25" s="36">
        <v>39356.496999999996</v>
      </c>
      <c r="AI25" s="36">
        <v>22687.288</v>
      </c>
      <c r="AJ25" s="36">
        <v>16507.113</v>
      </c>
      <c r="AK25" s="36">
        <v>1277.213</v>
      </c>
      <c r="AL25" s="36">
        <v>1540.093</v>
      </c>
      <c r="AM25" s="36">
        <v>24209.001</v>
      </c>
      <c r="AN25" s="36">
        <v>37406.791000000005</v>
      </c>
      <c r="AO25" s="36">
        <v>39645.07299999999</v>
      </c>
      <c r="AP25" s="36">
        <v>35615.240999999995</v>
      </c>
      <c r="AQ25" s="36">
        <v>44592.424</v>
      </c>
      <c r="AR25" s="36">
        <v>32964.876000000004</v>
      </c>
      <c r="AS25" s="36">
        <v>39837.146771809974</v>
      </c>
      <c r="AT25" s="36">
        <v>34292.267</v>
      </c>
      <c r="AU25" s="36">
        <v>31221.929</v>
      </c>
      <c r="AV25" s="36">
        <v>45665.808000000005</v>
      </c>
      <c r="AW25" s="36">
        <v>36762.573000000004</v>
      </c>
      <c r="AX25" s="36">
        <v>36580.289</v>
      </c>
      <c r="AY25" s="36">
        <v>36652.76900000001</v>
      </c>
    </row>
    <row r="26" spans="1:51" ht="12.75" outlineLevel="1">
      <c r="A26" s="34"/>
      <c r="B26" s="54"/>
      <c r="C26" s="54" t="s">
        <v>106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3671.5949999999993</v>
      </c>
      <c r="L26" s="36">
        <v>3259.1349999999998</v>
      </c>
      <c r="M26" s="36">
        <v>3506.012</v>
      </c>
      <c r="N26" s="36">
        <v>7010.391</v>
      </c>
      <c r="O26" s="36">
        <v>4309.625000000001</v>
      </c>
      <c r="P26" s="36">
        <v>4423.273999999999</v>
      </c>
      <c r="Q26" s="36">
        <v>4457.26</v>
      </c>
      <c r="R26" s="36">
        <v>4287.822</v>
      </c>
      <c r="S26" s="36">
        <v>4343.98</v>
      </c>
      <c r="T26" s="36">
        <v>67416.477</v>
      </c>
      <c r="U26" s="36">
        <v>8648.813</v>
      </c>
      <c r="V26" s="36">
        <v>168207.35400000002</v>
      </c>
      <c r="W26" s="36">
        <v>94874.90399999998</v>
      </c>
      <c r="X26" s="36">
        <v>230415.939</v>
      </c>
      <c r="Y26" s="36">
        <v>223334.425</v>
      </c>
      <c r="Z26" s="36">
        <v>48004.00200000001</v>
      </c>
      <c r="AA26" s="36">
        <v>48819.61200000001</v>
      </c>
      <c r="AB26" s="36">
        <v>28182.273999999998</v>
      </c>
      <c r="AC26" s="36">
        <v>24002.006986228684</v>
      </c>
      <c r="AD26" s="36">
        <v>26075.956562001742</v>
      </c>
      <c r="AE26" s="36">
        <v>17829.04711298257</v>
      </c>
      <c r="AF26" s="36">
        <v>19152.763</v>
      </c>
      <c r="AG26" s="36">
        <v>143914.83</v>
      </c>
      <c r="AH26" s="36">
        <v>28457.486</v>
      </c>
      <c r="AI26" s="36">
        <v>17407.894</v>
      </c>
      <c r="AJ26" s="36">
        <v>19415.882</v>
      </c>
      <c r="AK26" s="36">
        <v>7186.655999999999</v>
      </c>
      <c r="AL26" s="36">
        <v>10606.517</v>
      </c>
      <c r="AM26" s="36">
        <v>22333.704000000005</v>
      </c>
      <c r="AN26" s="36">
        <v>27037.438</v>
      </c>
      <c r="AO26" s="36">
        <v>31516.640999999996</v>
      </c>
      <c r="AP26" s="36">
        <v>49864.399</v>
      </c>
      <c r="AQ26" s="36">
        <v>34123.018000000004</v>
      </c>
      <c r="AR26" s="36">
        <v>29144.435999999998</v>
      </c>
      <c r="AS26" s="36">
        <v>31084.772071686068</v>
      </c>
      <c r="AT26" s="36">
        <v>29619.804</v>
      </c>
      <c r="AU26" s="36">
        <v>48183.275</v>
      </c>
      <c r="AV26" s="36">
        <v>40370.762</v>
      </c>
      <c r="AW26" s="36">
        <v>132390.97800000003</v>
      </c>
      <c r="AX26" s="36">
        <v>68346.72</v>
      </c>
      <c r="AY26" s="36">
        <v>49788.206</v>
      </c>
    </row>
    <row r="27" spans="1:51" ht="12.75">
      <c r="A27" s="34"/>
      <c r="B27" s="54" t="s">
        <v>107</v>
      </c>
      <c r="C27" s="54"/>
      <c r="D27" s="36"/>
      <c r="E27" s="36"/>
      <c r="F27" s="36"/>
      <c r="G27" s="36"/>
      <c r="H27" s="36"/>
      <c r="I27" s="36"/>
      <c r="J27" s="36"/>
      <c r="K27" s="36">
        <v>3255.61</v>
      </c>
      <c r="L27" s="36">
        <v>3557.9970000000003</v>
      </c>
      <c r="M27" s="36">
        <v>3334.02</v>
      </c>
      <c r="N27" s="36">
        <v>2983.24</v>
      </c>
      <c r="O27" s="36">
        <v>3300.016</v>
      </c>
      <c r="P27" s="36">
        <v>2658.095</v>
      </c>
      <c r="Q27" s="36">
        <v>3073.584</v>
      </c>
      <c r="R27" s="36">
        <v>2992.8940000000002</v>
      </c>
      <c r="S27" s="36">
        <v>3544</v>
      </c>
      <c r="T27" s="36">
        <v>2658</v>
      </c>
      <c r="U27" s="36">
        <v>4687</v>
      </c>
      <c r="V27" s="36">
        <v>3614</v>
      </c>
      <c r="W27" s="36">
        <v>4265</v>
      </c>
      <c r="X27" s="36">
        <v>6418</v>
      </c>
      <c r="Y27" s="36">
        <v>5194</v>
      </c>
      <c r="Z27" s="36">
        <v>6141</v>
      </c>
      <c r="AA27" s="36">
        <v>6305</v>
      </c>
      <c r="AB27" s="36">
        <v>6015</v>
      </c>
      <c r="AC27" s="36">
        <v>8712</v>
      </c>
      <c r="AD27" s="36">
        <v>7540</v>
      </c>
      <c r="AE27" s="36">
        <v>4319</v>
      </c>
      <c r="AF27" s="36">
        <v>3973</v>
      </c>
      <c r="AG27" s="36">
        <v>2231</v>
      </c>
      <c r="AH27" s="36">
        <v>2924</v>
      </c>
      <c r="AI27" s="36">
        <v>2165</v>
      </c>
      <c r="AJ27" s="36">
        <v>2196</v>
      </c>
      <c r="AK27" s="36">
        <v>2568</v>
      </c>
      <c r="AL27" s="36">
        <v>3073</v>
      </c>
      <c r="AM27" s="36">
        <v>3172</v>
      </c>
      <c r="AN27" s="36">
        <v>4337</v>
      </c>
      <c r="AO27" s="36">
        <v>4504</v>
      </c>
      <c r="AP27" s="36">
        <v>5674</v>
      </c>
      <c r="AQ27" s="36">
        <v>4137</v>
      </c>
      <c r="AR27" s="36">
        <v>5903</v>
      </c>
      <c r="AS27" s="36">
        <v>8679</v>
      </c>
      <c r="AT27" s="36">
        <v>7111</v>
      </c>
      <c r="AU27" s="36">
        <v>8405</v>
      </c>
      <c r="AV27" s="36">
        <v>12939</v>
      </c>
      <c r="AW27" s="36">
        <v>7540</v>
      </c>
      <c r="AX27" s="36">
        <v>9141</v>
      </c>
      <c r="AY27" s="36">
        <v>8559.145</v>
      </c>
    </row>
    <row r="28" spans="1:51" ht="12.75">
      <c r="A28" s="34"/>
      <c r="B28" s="54" t="s">
        <v>108</v>
      </c>
      <c r="C28" s="5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</row>
    <row r="29" spans="1:51" ht="12.75">
      <c r="A29" s="34"/>
      <c r="B29" s="54" t="s">
        <v>109</v>
      </c>
      <c r="C29" s="54"/>
      <c r="D29" s="36">
        <f aca="true" t="shared" si="5" ref="D29:AV29">SUM(D30:D33)</f>
        <v>31021</v>
      </c>
      <c r="E29" s="36">
        <f t="shared" si="5"/>
        <v>30948</v>
      </c>
      <c r="F29" s="36">
        <f t="shared" si="5"/>
        <v>33074</v>
      </c>
      <c r="G29" s="36">
        <f t="shared" si="5"/>
        <v>33498</v>
      </c>
      <c r="H29" s="36">
        <f t="shared" si="5"/>
        <v>30210</v>
      </c>
      <c r="I29" s="36">
        <f t="shared" si="5"/>
        <v>30499</v>
      </c>
      <c r="J29" s="36">
        <f t="shared" si="5"/>
        <v>30301</v>
      </c>
      <c r="K29" s="36">
        <f t="shared" si="5"/>
        <v>29403</v>
      </c>
      <c r="L29" s="36">
        <f t="shared" si="5"/>
        <v>32271</v>
      </c>
      <c r="M29" s="36">
        <f t="shared" si="5"/>
        <v>35173</v>
      </c>
      <c r="N29" s="36">
        <f t="shared" si="5"/>
        <v>33853</v>
      </c>
      <c r="O29" s="36">
        <f t="shared" si="5"/>
        <v>36235</v>
      </c>
      <c r="P29" s="36">
        <f t="shared" si="5"/>
        <v>32381</v>
      </c>
      <c r="Q29" s="36">
        <f t="shared" si="5"/>
        <v>35615</v>
      </c>
      <c r="R29" s="36">
        <f t="shared" si="5"/>
        <v>35104</v>
      </c>
      <c r="S29" s="36">
        <f t="shared" si="5"/>
        <v>40212</v>
      </c>
      <c r="T29" s="36">
        <f t="shared" si="5"/>
        <v>45487</v>
      </c>
      <c r="U29" s="36">
        <f t="shared" si="5"/>
        <v>51136</v>
      </c>
      <c r="V29" s="36">
        <f t="shared" si="5"/>
        <v>49894</v>
      </c>
      <c r="W29" s="36">
        <f t="shared" si="5"/>
        <v>59197</v>
      </c>
      <c r="X29" s="36">
        <f t="shared" si="5"/>
        <v>60190</v>
      </c>
      <c r="Y29" s="36">
        <f t="shared" si="5"/>
        <v>62238</v>
      </c>
      <c r="Z29" s="36">
        <f t="shared" si="5"/>
        <v>71693</v>
      </c>
      <c r="AA29" s="36">
        <f t="shared" si="5"/>
        <v>64373</v>
      </c>
      <c r="AB29" s="36">
        <f t="shared" si="5"/>
        <v>65943</v>
      </c>
      <c r="AC29" s="36">
        <f t="shared" si="5"/>
        <v>66470</v>
      </c>
      <c r="AD29" s="36">
        <f t="shared" si="5"/>
        <v>52971</v>
      </c>
      <c r="AE29" s="36">
        <f t="shared" si="5"/>
        <v>36297</v>
      </c>
      <c r="AF29" s="36">
        <f t="shared" si="5"/>
        <v>37241</v>
      </c>
      <c r="AG29" s="36">
        <f t="shared" si="5"/>
        <v>33301</v>
      </c>
      <c r="AH29" s="36">
        <f t="shared" si="5"/>
        <v>43034</v>
      </c>
      <c r="AI29" s="36">
        <f t="shared" si="5"/>
        <v>37139</v>
      </c>
      <c r="AJ29" s="36">
        <f t="shared" si="5"/>
        <v>37926</v>
      </c>
      <c r="AK29" s="36">
        <f t="shared" si="5"/>
        <v>35812</v>
      </c>
      <c r="AL29" s="36">
        <f t="shared" si="5"/>
        <v>36381</v>
      </c>
      <c r="AM29" s="36">
        <f t="shared" si="5"/>
        <v>38473</v>
      </c>
      <c r="AN29" s="36">
        <f t="shared" si="5"/>
        <v>36447</v>
      </c>
      <c r="AO29" s="36">
        <f t="shared" si="5"/>
        <v>43648</v>
      </c>
      <c r="AP29" s="36">
        <f t="shared" si="5"/>
        <v>43892</v>
      </c>
      <c r="AQ29" s="36">
        <f t="shared" si="5"/>
        <v>48357</v>
      </c>
      <c r="AR29" s="36">
        <f t="shared" si="5"/>
        <v>45963</v>
      </c>
      <c r="AS29" s="36">
        <f t="shared" si="5"/>
        <v>44683</v>
      </c>
      <c r="AT29" s="36">
        <f t="shared" si="5"/>
        <v>47399</v>
      </c>
      <c r="AU29" s="36">
        <f t="shared" si="5"/>
        <v>55238</v>
      </c>
      <c r="AV29" s="36">
        <f t="shared" si="5"/>
        <v>51283</v>
      </c>
      <c r="AW29" s="36">
        <f>SUM(AW30:AW33)</f>
        <v>62014</v>
      </c>
      <c r="AX29" s="36">
        <f>SUM(AX30:AX33)</f>
        <v>65737</v>
      </c>
      <c r="AY29" s="36">
        <f>SUM(AY30:AY33)</f>
        <v>70358</v>
      </c>
    </row>
    <row r="30" spans="1:51" ht="12.75" outlineLevel="1">
      <c r="A30" s="34"/>
      <c r="B30" s="54"/>
      <c r="C30" s="54" t="s">
        <v>110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</row>
    <row r="31" spans="1:51" ht="12.75" outlineLevel="1">
      <c r="A31" s="34"/>
      <c r="B31" s="54"/>
      <c r="C31" s="54" t="s">
        <v>111</v>
      </c>
      <c r="D31" s="36">
        <v>11400</v>
      </c>
      <c r="E31" s="36">
        <v>11749</v>
      </c>
      <c r="F31" s="36">
        <v>12168</v>
      </c>
      <c r="G31" s="36">
        <v>12681</v>
      </c>
      <c r="H31" s="36">
        <v>9969</v>
      </c>
      <c r="I31" s="36">
        <v>9913</v>
      </c>
      <c r="J31" s="36">
        <v>8417</v>
      </c>
      <c r="K31" s="36">
        <v>7633</v>
      </c>
      <c r="L31" s="36">
        <v>7609</v>
      </c>
      <c r="M31" s="36">
        <v>8269</v>
      </c>
      <c r="N31" s="36">
        <v>8067</v>
      </c>
      <c r="O31" s="36">
        <v>9119</v>
      </c>
      <c r="P31" s="36">
        <v>8218</v>
      </c>
      <c r="Q31" s="36">
        <v>7658</v>
      </c>
      <c r="R31" s="36">
        <v>9854</v>
      </c>
      <c r="S31" s="36">
        <v>14691</v>
      </c>
      <c r="T31" s="36">
        <v>12502</v>
      </c>
      <c r="U31" s="36">
        <v>18492</v>
      </c>
      <c r="V31" s="36">
        <v>17432</v>
      </c>
      <c r="W31" s="36">
        <v>20628</v>
      </c>
      <c r="X31" s="36">
        <v>18740</v>
      </c>
      <c r="Y31" s="36">
        <v>20982</v>
      </c>
      <c r="Z31" s="36">
        <v>24890</v>
      </c>
      <c r="AA31" s="36">
        <v>20252</v>
      </c>
      <c r="AB31" s="36">
        <v>20377</v>
      </c>
      <c r="AC31" s="36">
        <v>22406</v>
      </c>
      <c r="AD31" s="36">
        <v>16148</v>
      </c>
      <c r="AE31" s="36">
        <v>10910</v>
      </c>
      <c r="AF31" s="36">
        <v>11529</v>
      </c>
      <c r="AG31" s="36">
        <v>11241</v>
      </c>
      <c r="AH31" s="36">
        <v>14493</v>
      </c>
      <c r="AI31" s="36">
        <v>13442</v>
      </c>
      <c r="AJ31" s="36">
        <v>12375</v>
      </c>
      <c r="AK31" s="36">
        <v>10524</v>
      </c>
      <c r="AL31" s="36">
        <v>10387</v>
      </c>
      <c r="AM31" s="36">
        <v>13238</v>
      </c>
      <c r="AN31" s="36">
        <v>11771</v>
      </c>
      <c r="AO31" s="36">
        <v>14600</v>
      </c>
      <c r="AP31" s="36">
        <v>13397</v>
      </c>
      <c r="AQ31" s="36">
        <v>15120</v>
      </c>
      <c r="AR31" s="36">
        <v>14384</v>
      </c>
      <c r="AS31" s="36">
        <v>13686</v>
      </c>
      <c r="AT31" s="36">
        <v>16370</v>
      </c>
      <c r="AU31" s="36">
        <v>21060</v>
      </c>
      <c r="AV31" s="36">
        <v>19548</v>
      </c>
      <c r="AW31" s="36">
        <v>20074</v>
      </c>
      <c r="AX31" s="36">
        <v>28362</v>
      </c>
      <c r="AY31" s="36">
        <v>34468</v>
      </c>
    </row>
    <row r="32" spans="1:51" ht="12.75" outlineLevel="1">
      <c r="A32" s="34"/>
      <c r="B32" s="54"/>
      <c r="C32" s="54" t="s">
        <v>112</v>
      </c>
      <c r="D32" s="36">
        <v>16042</v>
      </c>
      <c r="E32" s="36">
        <v>15698</v>
      </c>
      <c r="F32" s="36">
        <v>16175</v>
      </c>
      <c r="G32" s="36">
        <v>16865</v>
      </c>
      <c r="H32" s="36">
        <v>15478</v>
      </c>
      <c r="I32" s="36">
        <v>15136</v>
      </c>
      <c r="J32" s="36">
        <v>15358</v>
      </c>
      <c r="K32" s="36">
        <v>15155</v>
      </c>
      <c r="L32" s="36">
        <v>17409</v>
      </c>
      <c r="M32" s="36">
        <v>17834</v>
      </c>
      <c r="N32" s="36">
        <v>18025</v>
      </c>
      <c r="O32" s="36">
        <v>17443</v>
      </c>
      <c r="P32" s="36">
        <v>17337</v>
      </c>
      <c r="Q32" s="36">
        <v>18244</v>
      </c>
      <c r="R32" s="36">
        <v>17154</v>
      </c>
      <c r="S32" s="36">
        <v>17319</v>
      </c>
      <c r="T32" s="36">
        <v>24516</v>
      </c>
      <c r="U32" s="36">
        <v>26036</v>
      </c>
      <c r="V32" s="36">
        <v>23050</v>
      </c>
      <c r="W32" s="36">
        <v>29551</v>
      </c>
      <c r="X32" s="36">
        <v>32367</v>
      </c>
      <c r="Y32" s="36">
        <v>34549</v>
      </c>
      <c r="Z32" s="36">
        <v>40965</v>
      </c>
      <c r="AA32" s="36">
        <v>36691</v>
      </c>
      <c r="AB32" s="36">
        <v>36904</v>
      </c>
      <c r="AC32" s="36">
        <v>35577</v>
      </c>
      <c r="AD32" s="36">
        <v>26860</v>
      </c>
      <c r="AE32" s="36">
        <v>17885</v>
      </c>
      <c r="AF32" s="36">
        <v>18664</v>
      </c>
      <c r="AG32" s="36">
        <v>16175</v>
      </c>
      <c r="AH32" s="36">
        <v>17982</v>
      </c>
      <c r="AI32" s="36">
        <v>16771</v>
      </c>
      <c r="AJ32" s="36">
        <v>17827</v>
      </c>
      <c r="AK32" s="36">
        <v>19324</v>
      </c>
      <c r="AL32" s="36">
        <v>19834</v>
      </c>
      <c r="AM32" s="36">
        <v>17901</v>
      </c>
      <c r="AN32" s="36">
        <v>17832</v>
      </c>
      <c r="AO32" s="36">
        <v>22254</v>
      </c>
      <c r="AP32" s="36">
        <v>23127</v>
      </c>
      <c r="AQ32" s="36">
        <v>26126</v>
      </c>
      <c r="AR32" s="36">
        <v>25623</v>
      </c>
      <c r="AS32" s="36">
        <v>26080</v>
      </c>
      <c r="AT32" s="36">
        <v>25456</v>
      </c>
      <c r="AU32" s="36">
        <v>27663</v>
      </c>
      <c r="AV32" s="36">
        <v>25096</v>
      </c>
      <c r="AW32" s="36">
        <v>30881</v>
      </c>
      <c r="AX32" s="36">
        <v>28640</v>
      </c>
      <c r="AY32" s="36">
        <v>30715</v>
      </c>
    </row>
    <row r="33" spans="1:51" ht="12.75" outlineLevel="1">
      <c r="A33" s="34"/>
      <c r="B33" s="54"/>
      <c r="C33" s="54" t="s">
        <v>113</v>
      </c>
      <c r="D33" s="36">
        <v>3579</v>
      </c>
      <c r="E33" s="36">
        <v>3501</v>
      </c>
      <c r="F33" s="36">
        <v>4731</v>
      </c>
      <c r="G33" s="36">
        <v>3952</v>
      </c>
      <c r="H33" s="36">
        <v>4763</v>
      </c>
      <c r="I33" s="36">
        <v>5450</v>
      </c>
      <c r="J33" s="36">
        <v>6526</v>
      </c>
      <c r="K33" s="36">
        <v>6615</v>
      </c>
      <c r="L33" s="36">
        <v>7253</v>
      </c>
      <c r="M33" s="36">
        <v>9070</v>
      </c>
      <c r="N33" s="36">
        <v>7761</v>
      </c>
      <c r="O33" s="36">
        <v>9673</v>
      </c>
      <c r="P33" s="36">
        <v>6826</v>
      </c>
      <c r="Q33" s="36">
        <v>9713</v>
      </c>
      <c r="R33" s="36">
        <v>8096</v>
      </c>
      <c r="S33" s="36">
        <v>8202</v>
      </c>
      <c r="T33" s="36">
        <v>8469</v>
      </c>
      <c r="U33" s="36">
        <v>6608</v>
      </c>
      <c r="V33" s="36">
        <v>9412</v>
      </c>
      <c r="W33" s="36">
        <v>9018</v>
      </c>
      <c r="X33" s="36">
        <v>9083</v>
      </c>
      <c r="Y33" s="36">
        <v>6707</v>
      </c>
      <c r="Z33" s="36">
        <v>5838</v>
      </c>
      <c r="AA33" s="36">
        <v>7430</v>
      </c>
      <c r="AB33" s="36">
        <v>8662</v>
      </c>
      <c r="AC33" s="36">
        <v>8487</v>
      </c>
      <c r="AD33" s="36">
        <v>9963</v>
      </c>
      <c r="AE33" s="36">
        <v>7502</v>
      </c>
      <c r="AF33" s="36">
        <v>7048</v>
      </c>
      <c r="AG33" s="36">
        <v>5885</v>
      </c>
      <c r="AH33" s="36">
        <v>10559</v>
      </c>
      <c r="AI33" s="36">
        <v>6926</v>
      </c>
      <c r="AJ33" s="36">
        <v>7724</v>
      </c>
      <c r="AK33" s="36">
        <v>5964</v>
      </c>
      <c r="AL33" s="36">
        <v>6160</v>
      </c>
      <c r="AM33" s="36">
        <v>7334</v>
      </c>
      <c r="AN33" s="36">
        <v>6844</v>
      </c>
      <c r="AO33" s="36">
        <v>6794</v>
      </c>
      <c r="AP33" s="36">
        <v>7368</v>
      </c>
      <c r="AQ33" s="36">
        <v>7111</v>
      </c>
      <c r="AR33" s="36">
        <v>5956</v>
      </c>
      <c r="AS33" s="36">
        <v>4917</v>
      </c>
      <c r="AT33" s="36">
        <v>5573</v>
      </c>
      <c r="AU33" s="36">
        <v>6515</v>
      </c>
      <c r="AV33" s="36">
        <v>6639</v>
      </c>
      <c r="AW33" s="36">
        <v>11059</v>
      </c>
      <c r="AX33" s="36">
        <v>8735</v>
      </c>
      <c r="AY33" s="36">
        <v>5175</v>
      </c>
    </row>
    <row r="34" spans="1:51" ht="12.75">
      <c r="A34" s="34"/>
      <c r="B34" s="54" t="s">
        <v>114</v>
      </c>
      <c r="C34" s="54"/>
      <c r="D34" s="58">
        <v>8961</v>
      </c>
      <c r="E34" s="58">
        <v>7522</v>
      </c>
      <c r="F34" s="58">
        <v>8342</v>
      </c>
      <c r="G34" s="58">
        <v>7636</v>
      </c>
      <c r="H34" s="58">
        <v>9463</v>
      </c>
      <c r="I34" s="58">
        <v>8477</v>
      </c>
      <c r="J34" s="58">
        <v>7329</v>
      </c>
      <c r="K34" s="36">
        <v>29346.386000000002</v>
      </c>
      <c r="L34" s="36">
        <v>59033.933</v>
      </c>
      <c r="M34" s="36">
        <v>42553.185</v>
      </c>
      <c r="N34" s="36">
        <v>51732.767</v>
      </c>
      <c r="O34" s="36">
        <v>50088.115000000005</v>
      </c>
      <c r="P34" s="36">
        <v>49929.092000000004</v>
      </c>
      <c r="Q34" s="36">
        <v>60925.49800000001</v>
      </c>
      <c r="R34" s="36">
        <v>44757.71400000001</v>
      </c>
      <c r="S34" s="36">
        <v>56108.108</v>
      </c>
      <c r="T34" s="36">
        <v>63354.058</v>
      </c>
      <c r="U34" s="36">
        <v>61571.534999999996</v>
      </c>
      <c r="V34" s="36">
        <v>72161.86</v>
      </c>
      <c r="W34" s="36">
        <v>75474.27900000001</v>
      </c>
      <c r="X34" s="36">
        <v>77282.69699999999</v>
      </c>
      <c r="Y34" s="36">
        <v>86656.52500000001</v>
      </c>
      <c r="Z34" s="36">
        <v>97297.664</v>
      </c>
      <c r="AA34" s="36">
        <v>83184.31399999998</v>
      </c>
      <c r="AB34" s="36">
        <v>67195.44499999999</v>
      </c>
      <c r="AC34" s="36">
        <v>64098.01298982699</v>
      </c>
      <c r="AD34" s="36">
        <v>59405.75458699912</v>
      </c>
      <c r="AE34" s="36">
        <v>43895.21801342125</v>
      </c>
      <c r="AF34" s="36">
        <v>57725.636</v>
      </c>
      <c r="AG34" s="36">
        <v>53630.751</v>
      </c>
      <c r="AH34" s="36">
        <v>60168.017</v>
      </c>
      <c r="AI34" s="36">
        <v>65448.632</v>
      </c>
      <c r="AJ34" s="36">
        <v>71104.53199999999</v>
      </c>
      <c r="AK34" s="36">
        <v>33697.93</v>
      </c>
      <c r="AL34" s="36">
        <v>42047.178</v>
      </c>
      <c r="AM34" s="36">
        <v>71826.129</v>
      </c>
      <c r="AN34" s="36">
        <v>88999.218</v>
      </c>
      <c r="AO34" s="36">
        <v>112953.729</v>
      </c>
      <c r="AP34" s="36">
        <v>125836.939</v>
      </c>
      <c r="AQ34" s="36">
        <v>154577.958</v>
      </c>
      <c r="AR34" s="36">
        <v>116324.014</v>
      </c>
      <c r="AS34" s="36">
        <v>135129.4953568992</v>
      </c>
      <c r="AT34" s="36">
        <v>141570.376</v>
      </c>
      <c r="AU34" s="36">
        <v>196715.419</v>
      </c>
      <c r="AV34" s="36">
        <v>273541.013</v>
      </c>
      <c r="AW34" s="36">
        <v>293623.28599999996</v>
      </c>
      <c r="AX34" s="36">
        <v>257660.682</v>
      </c>
      <c r="AY34" s="36">
        <v>419934.149</v>
      </c>
    </row>
    <row r="35" spans="1:51" s="33" customFormat="1" ht="12.75">
      <c r="A35" s="29" t="s">
        <v>115</v>
      </c>
      <c r="D35" s="32">
        <f aca="true" t="shared" si="6" ref="D35:AV35">D36+D37+D47</f>
        <v>0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101486.141</v>
      </c>
      <c r="L35" s="32">
        <f t="shared" si="6"/>
        <v>103013.967</v>
      </c>
      <c r="M35" s="32">
        <f t="shared" si="6"/>
        <v>123835.294</v>
      </c>
      <c r="N35" s="32">
        <f t="shared" si="6"/>
        <v>203865.34399999998</v>
      </c>
      <c r="O35" s="32">
        <f t="shared" si="6"/>
        <v>163860.63400000002</v>
      </c>
      <c r="P35" s="32">
        <f t="shared" si="6"/>
        <v>215336.449876</v>
      </c>
      <c r="Q35" s="32">
        <f t="shared" si="6"/>
        <v>262403.98139999993</v>
      </c>
      <c r="R35" s="32">
        <f t="shared" si="6"/>
        <v>335625.4933079607</v>
      </c>
      <c r="S35" s="32">
        <f t="shared" si="6"/>
        <v>680946.9904643304</v>
      </c>
      <c r="T35" s="32">
        <f t="shared" si="6"/>
        <v>1014655.0169134411</v>
      </c>
      <c r="U35" s="32">
        <f t="shared" si="6"/>
        <v>572611.8450000001</v>
      </c>
      <c r="V35" s="32">
        <f t="shared" si="6"/>
        <v>400321.797</v>
      </c>
      <c r="W35" s="32">
        <f t="shared" si="6"/>
        <v>825652.1542141512</v>
      </c>
      <c r="X35" s="32">
        <f t="shared" si="6"/>
        <v>798242.5497473711</v>
      </c>
      <c r="Y35" s="32">
        <f t="shared" si="6"/>
        <v>859251.0784708752</v>
      </c>
      <c r="Z35" s="32">
        <f t="shared" si="6"/>
        <v>855866.892</v>
      </c>
      <c r="AA35" s="32">
        <f t="shared" si="6"/>
        <v>569601.4189999999</v>
      </c>
      <c r="AB35" s="32">
        <f t="shared" si="6"/>
        <v>1088738.8055951674</v>
      </c>
      <c r="AC35" s="32">
        <f t="shared" si="6"/>
        <v>881243.2524036036</v>
      </c>
      <c r="AD35" s="32">
        <f t="shared" si="6"/>
        <v>679475.2258122552</v>
      </c>
      <c r="AE35" s="32">
        <f t="shared" si="6"/>
        <v>784856.7822761006</v>
      </c>
      <c r="AF35" s="32">
        <f t="shared" si="6"/>
        <v>1110864.066</v>
      </c>
      <c r="AG35" s="32">
        <f t="shared" si="6"/>
        <v>1446430.991</v>
      </c>
      <c r="AH35" s="32">
        <f t="shared" si="6"/>
        <v>913210.179</v>
      </c>
      <c r="AI35" s="32">
        <f t="shared" si="6"/>
        <v>381662.16699999996</v>
      </c>
      <c r="AJ35" s="32">
        <f t="shared" si="6"/>
        <v>234939.599</v>
      </c>
      <c r="AK35" s="32">
        <f t="shared" si="6"/>
        <v>1544265.7820000001</v>
      </c>
      <c r="AL35" s="32">
        <f t="shared" si="6"/>
        <v>1823568.189</v>
      </c>
      <c r="AM35" s="32">
        <f t="shared" si="6"/>
        <v>1395582.241</v>
      </c>
      <c r="AN35" s="32">
        <f t="shared" si="6"/>
        <v>1421777.0329999998</v>
      </c>
      <c r="AO35" s="32">
        <f t="shared" si="6"/>
        <v>1948386.8830000004</v>
      </c>
      <c r="AP35" s="32">
        <f t="shared" si="6"/>
        <v>395916.88500000007</v>
      </c>
      <c r="AQ35" s="32">
        <f t="shared" si="6"/>
        <v>780916.4170000001</v>
      </c>
      <c r="AR35" s="32">
        <f t="shared" si="6"/>
        <v>574035.4679999999</v>
      </c>
      <c r="AS35" s="32">
        <f t="shared" si="6"/>
        <v>2261998.5195304714</v>
      </c>
      <c r="AT35" s="32">
        <f t="shared" si="6"/>
        <v>3374362.324000001</v>
      </c>
      <c r="AU35" s="32">
        <f t="shared" si="6"/>
        <v>1547318.188</v>
      </c>
      <c r="AV35" s="32">
        <f t="shared" si="6"/>
        <v>3126792.666</v>
      </c>
      <c r="AW35" s="32">
        <f>AW36+AW37+AW47</f>
        <v>2698935.7610000004</v>
      </c>
      <c r="AX35" s="32">
        <f>AX36+AX37+AX47</f>
        <v>5382449.718000001</v>
      </c>
      <c r="AY35" s="32">
        <f>AY36+AY37+AY47</f>
        <v>3755614.3989999997</v>
      </c>
    </row>
    <row r="36" spans="1:51" ht="12.75">
      <c r="A36" s="38"/>
      <c r="B36" s="59" t="s">
        <v>116</v>
      </c>
      <c r="D36" s="36"/>
      <c r="E36" s="36"/>
      <c r="F36" s="36"/>
      <c r="G36" s="36"/>
      <c r="H36" s="36"/>
      <c r="I36" s="36"/>
      <c r="J36" s="36"/>
      <c r="K36" s="36">
        <v>50886.088</v>
      </c>
      <c r="L36" s="36">
        <v>58234.63500000001</v>
      </c>
      <c r="M36" s="36">
        <v>75573.064</v>
      </c>
      <c r="N36" s="36">
        <v>118284.721</v>
      </c>
      <c r="O36" s="36">
        <v>77031.859</v>
      </c>
      <c r="P36" s="36">
        <v>152116.1</v>
      </c>
      <c r="Q36" s="36">
        <v>183851.7004</v>
      </c>
      <c r="R36" s="36">
        <v>256691.3993079607</v>
      </c>
      <c r="S36" s="36">
        <v>583037.8014643304</v>
      </c>
      <c r="T36" s="36">
        <v>706366.7289134411</v>
      </c>
      <c r="U36" s="36">
        <v>358420.199</v>
      </c>
      <c r="V36" s="36">
        <v>240782.665</v>
      </c>
      <c r="W36" s="36">
        <v>578759.2182141512</v>
      </c>
      <c r="X36" s="36">
        <v>479437.80774737115</v>
      </c>
      <c r="Y36" s="36">
        <v>528308.1094708752</v>
      </c>
      <c r="Z36" s="36">
        <v>493161.295</v>
      </c>
      <c r="AA36" s="36">
        <v>306682.67399999994</v>
      </c>
      <c r="AB36" s="36">
        <v>397008.7855951674</v>
      </c>
      <c r="AC36" s="36">
        <v>488499.4692835734</v>
      </c>
      <c r="AD36" s="36">
        <v>482847.9438476175</v>
      </c>
      <c r="AE36" s="36">
        <v>669674.808391055</v>
      </c>
      <c r="AF36" s="36">
        <v>1006126.3060000001</v>
      </c>
      <c r="AG36" s="36">
        <v>1218771.031</v>
      </c>
      <c r="AH36" s="36">
        <v>723134.754</v>
      </c>
      <c r="AI36" s="36">
        <v>310273.77599999995</v>
      </c>
      <c r="AJ36" s="36">
        <v>152605.9</v>
      </c>
      <c r="AK36" s="36">
        <v>1488209.4780000001</v>
      </c>
      <c r="AL36" s="36">
        <v>1721832.9630000002</v>
      </c>
      <c r="AM36" s="36">
        <v>1278230.344</v>
      </c>
      <c r="AN36" s="36">
        <v>1204925.0289999999</v>
      </c>
      <c r="AO36" s="36">
        <v>1628471.8350000004</v>
      </c>
      <c r="AP36" s="36">
        <v>246320.21800000002</v>
      </c>
      <c r="AQ36" s="36">
        <v>560032.7770000001</v>
      </c>
      <c r="AR36" s="36">
        <v>301385.434</v>
      </c>
      <c r="AS36" s="36">
        <v>1906259.126</v>
      </c>
      <c r="AT36" s="36">
        <v>2814168.8950000005</v>
      </c>
      <c r="AU36" s="36">
        <v>1244801.669</v>
      </c>
      <c r="AV36" s="36">
        <v>2748232.708</v>
      </c>
      <c r="AW36" s="36">
        <v>2128439.898</v>
      </c>
      <c r="AX36" s="36">
        <v>4944940.178000001</v>
      </c>
      <c r="AY36" s="36">
        <v>3364588.902</v>
      </c>
    </row>
    <row r="37" spans="1:51" ht="12.75">
      <c r="A37" s="38"/>
      <c r="B37" s="39" t="s">
        <v>117</v>
      </c>
      <c r="D37" s="36">
        <f aca="true" t="shared" si="7" ref="D37:AV37">SUM(D38:D46)</f>
        <v>0</v>
      </c>
      <c r="E37" s="36">
        <f t="shared" si="7"/>
        <v>0</v>
      </c>
      <c r="F37" s="36">
        <f t="shared" si="7"/>
        <v>0</v>
      </c>
      <c r="G37" s="36">
        <f t="shared" si="7"/>
        <v>0</v>
      </c>
      <c r="H37" s="36">
        <f t="shared" si="7"/>
        <v>0</v>
      </c>
      <c r="I37" s="36">
        <f t="shared" si="7"/>
        <v>0</v>
      </c>
      <c r="J37" s="36">
        <f t="shared" si="7"/>
        <v>0</v>
      </c>
      <c r="K37" s="36">
        <f t="shared" si="7"/>
        <v>5513.356</v>
      </c>
      <c r="L37" s="36">
        <f t="shared" si="7"/>
        <v>2737.1369999999997</v>
      </c>
      <c r="M37" s="36">
        <f t="shared" si="7"/>
        <v>1581.391</v>
      </c>
      <c r="N37" s="36">
        <f t="shared" si="7"/>
        <v>1755.281</v>
      </c>
      <c r="O37" s="36">
        <f t="shared" si="7"/>
        <v>2340.002</v>
      </c>
      <c r="P37" s="36">
        <f t="shared" si="7"/>
        <v>2598.277</v>
      </c>
      <c r="Q37" s="36">
        <f t="shared" si="7"/>
        <v>4043.716</v>
      </c>
      <c r="R37" s="36">
        <f t="shared" si="7"/>
        <v>3029.534</v>
      </c>
      <c r="S37" s="36">
        <f t="shared" si="7"/>
        <v>6050.417</v>
      </c>
      <c r="T37" s="36">
        <f t="shared" si="7"/>
        <v>6666.805</v>
      </c>
      <c r="U37" s="36">
        <f t="shared" si="7"/>
        <v>7904.437</v>
      </c>
      <c r="V37" s="36">
        <f t="shared" si="7"/>
        <v>4155.752</v>
      </c>
      <c r="W37" s="36">
        <f t="shared" si="7"/>
        <v>53891.744000000006</v>
      </c>
      <c r="X37" s="36">
        <f t="shared" si="7"/>
        <v>5749.867</v>
      </c>
      <c r="Y37" s="36">
        <f t="shared" si="7"/>
        <v>11494.666</v>
      </c>
      <c r="Z37" s="36">
        <f t="shared" si="7"/>
        <v>24874.131000000005</v>
      </c>
      <c r="AA37" s="36">
        <f t="shared" si="7"/>
        <v>11940.283</v>
      </c>
      <c r="AB37" s="36">
        <f t="shared" si="7"/>
        <v>6096.949</v>
      </c>
      <c r="AC37" s="36">
        <f t="shared" si="7"/>
        <v>8556.84059709048</v>
      </c>
      <c r="AD37" s="36">
        <f t="shared" si="7"/>
        <v>11854.855667706503</v>
      </c>
      <c r="AE37" s="36">
        <f t="shared" si="7"/>
        <v>10567.287526859398</v>
      </c>
      <c r="AF37" s="36">
        <f t="shared" si="7"/>
        <v>7504.724</v>
      </c>
      <c r="AG37" s="36">
        <f t="shared" si="7"/>
        <v>127321.954</v>
      </c>
      <c r="AH37" s="36">
        <f t="shared" si="7"/>
        <v>51182.892</v>
      </c>
      <c r="AI37" s="36">
        <f t="shared" si="7"/>
        <v>7502.079</v>
      </c>
      <c r="AJ37" s="36">
        <f t="shared" si="7"/>
        <v>11747.663</v>
      </c>
      <c r="AK37" s="36">
        <f t="shared" si="7"/>
        <v>1751.2459999999996</v>
      </c>
      <c r="AL37" s="36">
        <f t="shared" si="7"/>
        <v>6858.755000000001</v>
      </c>
      <c r="AM37" s="36">
        <f t="shared" si="7"/>
        <v>6715.91</v>
      </c>
      <c r="AN37" s="36">
        <f t="shared" si="7"/>
        <v>19777.767</v>
      </c>
      <c r="AO37" s="36">
        <f t="shared" si="7"/>
        <v>23655.093999999997</v>
      </c>
      <c r="AP37" s="36">
        <f t="shared" si="7"/>
        <v>9627.048</v>
      </c>
      <c r="AQ37" s="36">
        <f t="shared" si="7"/>
        <v>63013.9</v>
      </c>
      <c r="AR37" s="36">
        <f t="shared" si="7"/>
        <v>8662.778</v>
      </c>
      <c r="AS37" s="36">
        <f t="shared" si="7"/>
        <v>7710.25618560874</v>
      </c>
      <c r="AT37" s="36">
        <f t="shared" si="7"/>
        <v>7884.7880000000005</v>
      </c>
      <c r="AU37" s="36">
        <f t="shared" si="7"/>
        <v>7822.719999999999</v>
      </c>
      <c r="AV37" s="36">
        <f t="shared" si="7"/>
        <v>10840.315</v>
      </c>
      <c r="AW37" s="36">
        <f>SUM(AW38:AW46)</f>
        <v>13887.220000000001</v>
      </c>
      <c r="AX37" s="36">
        <f>SUM(AX38:AX46)</f>
        <v>7411.384000000001</v>
      </c>
      <c r="AY37" s="36">
        <f>SUM(AY38:AY46)</f>
        <v>11571.686000000002</v>
      </c>
    </row>
    <row r="38" spans="1:51" ht="12.75" outlineLevel="1">
      <c r="A38" s="38"/>
      <c r="B38" s="39"/>
      <c r="C38" s="55" t="s">
        <v>118</v>
      </c>
      <c r="D38" s="36"/>
      <c r="E38" s="36"/>
      <c r="F38" s="36"/>
      <c r="G38" s="36"/>
      <c r="H38" s="36"/>
      <c r="I38" s="36"/>
      <c r="J38" s="36"/>
      <c r="K38" s="36">
        <v>113.613</v>
      </c>
      <c r="L38" s="36">
        <v>201.541</v>
      </c>
      <c r="M38" s="36">
        <v>374.595</v>
      </c>
      <c r="N38" s="36">
        <v>524.968</v>
      </c>
      <c r="O38" s="36">
        <v>575.576</v>
      </c>
      <c r="P38" s="36">
        <v>469.881</v>
      </c>
      <c r="Q38" s="36">
        <v>1698.434</v>
      </c>
      <c r="R38" s="36">
        <v>979.084</v>
      </c>
      <c r="S38" s="36">
        <v>3913.725</v>
      </c>
      <c r="T38" s="36">
        <v>1226.001</v>
      </c>
      <c r="U38" s="36">
        <v>669.668</v>
      </c>
      <c r="V38" s="36">
        <v>526.741</v>
      </c>
      <c r="W38" s="36">
        <v>12542.885</v>
      </c>
      <c r="X38" s="36">
        <v>617.057</v>
      </c>
      <c r="Y38" s="36">
        <v>1328.06</v>
      </c>
      <c r="Z38" s="36">
        <v>1546.409</v>
      </c>
      <c r="AA38" s="36">
        <v>1500.746</v>
      </c>
      <c r="AB38" s="36">
        <v>1061.377</v>
      </c>
      <c r="AC38" s="36">
        <v>656.4163432419472</v>
      </c>
      <c r="AD38" s="36">
        <v>483.757721581588</v>
      </c>
      <c r="AE38" s="36">
        <v>253.38697656905336</v>
      </c>
      <c r="AF38" s="36">
        <v>0</v>
      </c>
      <c r="AG38" s="36">
        <v>21238.436</v>
      </c>
      <c r="AH38" s="36">
        <v>1142.223</v>
      </c>
      <c r="AI38" s="36">
        <v>1067.422</v>
      </c>
      <c r="AJ38" s="36">
        <v>6893.573</v>
      </c>
      <c r="AK38" s="36">
        <v>763.868</v>
      </c>
      <c r="AL38" s="36">
        <v>1109.535</v>
      </c>
      <c r="AM38" s="36">
        <v>2872.663</v>
      </c>
      <c r="AN38" s="36">
        <v>3047.418</v>
      </c>
      <c r="AO38" s="36">
        <v>3036.073</v>
      </c>
      <c r="AP38" s="36">
        <v>2404.994</v>
      </c>
      <c r="AQ38" s="36">
        <v>39456.632</v>
      </c>
      <c r="AR38" s="36">
        <v>2473.006</v>
      </c>
      <c r="AS38" s="36">
        <v>2667.9124647959775</v>
      </c>
      <c r="AT38" s="36">
        <v>3202.802</v>
      </c>
      <c r="AU38" s="36">
        <v>2940.726</v>
      </c>
      <c r="AV38" s="36">
        <v>3351.649</v>
      </c>
      <c r="AW38" s="36">
        <v>5208.357</v>
      </c>
      <c r="AX38" s="36">
        <v>3313.193</v>
      </c>
      <c r="AY38" s="36">
        <v>3770.621</v>
      </c>
    </row>
    <row r="39" spans="1:51" ht="12.75" outlineLevel="1">
      <c r="A39" s="38"/>
      <c r="C39" s="55" t="s">
        <v>119</v>
      </c>
      <c r="D39" s="36"/>
      <c r="E39" s="36"/>
      <c r="F39" s="36"/>
      <c r="G39" s="36"/>
      <c r="H39" s="36"/>
      <c r="I39" s="36"/>
      <c r="J39" s="36"/>
      <c r="K39" s="36">
        <v>4.203</v>
      </c>
      <c r="L39" s="36">
        <v>7.881000000000001</v>
      </c>
      <c r="M39" s="36">
        <v>2.935</v>
      </c>
      <c r="N39" s="36">
        <v>11.975</v>
      </c>
      <c r="O39" s="36">
        <v>5.2</v>
      </c>
      <c r="P39" s="36">
        <v>12.221</v>
      </c>
      <c r="Q39" s="36">
        <v>18.606</v>
      </c>
      <c r="R39" s="36">
        <v>4.813</v>
      </c>
      <c r="S39" s="36">
        <v>3.634</v>
      </c>
      <c r="T39" s="36">
        <v>3.717</v>
      </c>
      <c r="U39" s="36">
        <v>8.464</v>
      </c>
      <c r="V39" s="36">
        <v>5.333</v>
      </c>
      <c r="W39" s="36">
        <v>3.281</v>
      </c>
      <c r="X39" s="36">
        <v>0.875</v>
      </c>
      <c r="Y39" s="36">
        <v>13.93</v>
      </c>
      <c r="Z39" s="36">
        <v>6.609</v>
      </c>
      <c r="AA39" s="36">
        <v>25.883</v>
      </c>
      <c r="AB39" s="36">
        <v>6.211</v>
      </c>
      <c r="AC39" s="36">
        <v>1.4799895561503502</v>
      </c>
      <c r="AD39" s="36">
        <v>1.8041917513945087</v>
      </c>
      <c r="AE39" s="36">
        <v>1.27721877991352</v>
      </c>
      <c r="AF39" s="36">
        <v>1.166</v>
      </c>
      <c r="AG39" s="36">
        <v>1.244</v>
      </c>
      <c r="AH39" s="36">
        <v>33.289</v>
      </c>
      <c r="AI39" s="36">
        <v>0.537</v>
      </c>
      <c r="AJ39" s="36">
        <v>0.252</v>
      </c>
      <c r="AK39" s="36">
        <v>0</v>
      </c>
      <c r="AL39" s="36">
        <v>0</v>
      </c>
      <c r="AM39" s="36">
        <v>0.624</v>
      </c>
      <c r="AN39" s="36">
        <v>7.205</v>
      </c>
      <c r="AO39" s="36">
        <v>10.256</v>
      </c>
      <c r="AP39" s="36">
        <v>2.83</v>
      </c>
      <c r="AQ39" s="36">
        <v>1.432</v>
      </c>
      <c r="AR39" s="36">
        <v>4.899</v>
      </c>
      <c r="AS39" s="36">
        <v>4.199107804123753</v>
      </c>
      <c r="AT39" s="36">
        <v>2.923</v>
      </c>
      <c r="AU39" s="36">
        <v>2.054</v>
      </c>
      <c r="AV39" s="36">
        <v>3.718</v>
      </c>
      <c r="AW39" s="36">
        <v>5.764</v>
      </c>
      <c r="AX39" s="36">
        <v>13.651</v>
      </c>
      <c r="AY39" s="36">
        <v>12.785</v>
      </c>
    </row>
    <row r="40" spans="1:51" ht="12.75" outlineLevel="1">
      <c r="A40" s="38"/>
      <c r="C40" s="55" t="s">
        <v>120</v>
      </c>
      <c r="D40" s="36"/>
      <c r="E40" s="36"/>
      <c r="F40" s="36"/>
      <c r="G40" s="36"/>
      <c r="H40" s="36"/>
      <c r="I40" s="36"/>
      <c r="J40" s="36"/>
      <c r="K40" s="36">
        <v>36.888</v>
      </c>
      <c r="L40" s="36">
        <v>52.368</v>
      </c>
      <c r="M40" s="36">
        <v>137.838</v>
      </c>
      <c r="N40" s="36">
        <v>161.002</v>
      </c>
      <c r="O40" s="36">
        <v>329.54</v>
      </c>
      <c r="P40" s="36">
        <v>255.81799999999998</v>
      </c>
      <c r="Q40" s="36">
        <v>405.271</v>
      </c>
      <c r="R40" s="36">
        <v>209.143</v>
      </c>
      <c r="S40" s="36">
        <v>275.963</v>
      </c>
      <c r="T40" s="36">
        <v>558.122</v>
      </c>
      <c r="U40" s="36">
        <v>680.176</v>
      </c>
      <c r="V40" s="36">
        <v>405.355</v>
      </c>
      <c r="W40" s="36">
        <v>1634.534</v>
      </c>
      <c r="X40" s="36">
        <v>0</v>
      </c>
      <c r="Y40" s="36">
        <v>636.641</v>
      </c>
      <c r="Z40" s="36">
        <v>9790.405</v>
      </c>
      <c r="AA40" s="36">
        <v>177.097</v>
      </c>
      <c r="AB40" s="36">
        <v>0</v>
      </c>
      <c r="AC40" s="36">
        <v>1.891961301039499</v>
      </c>
      <c r="AD40" s="36">
        <v>906.2879896525918</v>
      </c>
      <c r="AE40" s="36">
        <v>733.904752304591</v>
      </c>
      <c r="AF40" s="36">
        <v>1684.942</v>
      </c>
      <c r="AG40" s="36">
        <v>41448.316</v>
      </c>
      <c r="AH40" s="36">
        <v>937.525</v>
      </c>
      <c r="AI40" s="36">
        <v>464.127</v>
      </c>
      <c r="AJ40" s="36">
        <v>872.958</v>
      </c>
      <c r="AK40" s="36">
        <v>755.31</v>
      </c>
      <c r="AL40" s="36">
        <v>5478.524</v>
      </c>
      <c r="AM40" s="36">
        <v>301.763</v>
      </c>
      <c r="AN40" s="36">
        <v>1689.847</v>
      </c>
      <c r="AO40" s="36">
        <v>15271.811</v>
      </c>
      <c r="AP40" s="36">
        <v>2223.329</v>
      </c>
      <c r="AQ40" s="36">
        <v>19199.36</v>
      </c>
      <c r="AR40" s="36">
        <v>1769.802</v>
      </c>
      <c r="AS40" s="36">
        <v>1653.1243915128866</v>
      </c>
      <c r="AT40" s="36">
        <v>952.689</v>
      </c>
      <c r="AU40" s="36">
        <v>1318.261</v>
      </c>
      <c r="AV40" s="36">
        <v>2432.87</v>
      </c>
      <c r="AW40" s="36">
        <v>3554.653</v>
      </c>
      <c r="AX40" s="36">
        <v>3.072</v>
      </c>
      <c r="AY40" s="36">
        <v>8.618</v>
      </c>
    </row>
    <row r="41" spans="1:51" ht="12.75" outlineLevel="1">
      <c r="A41" s="38"/>
      <c r="C41" s="55" t="s">
        <v>121</v>
      </c>
      <c r="D41" s="36"/>
      <c r="E41" s="36"/>
      <c r="F41" s="36"/>
      <c r="G41" s="36"/>
      <c r="H41" s="36"/>
      <c r="I41" s="36"/>
      <c r="J41" s="36"/>
      <c r="K41" s="36">
        <v>26.166</v>
      </c>
      <c r="L41" s="36">
        <v>69.17</v>
      </c>
      <c r="M41" s="36">
        <v>66.501</v>
      </c>
      <c r="N41" s="36">
        <v>99.912</v>
      </c>
      <c r="O41" s="36">
        <v>292.383</v>
      </c>
      <c r="P41" s="36">
        <v>289.29</v>
      </c>
      <c r="Q41" s="36">
        <v>818.082</v>
      </c>
      <c r="R41" s="36">
        <v>282.713</v>
      </c>
      <c r="S41" s="36">
        <v>444.971</v>
      </c>
      <c r="T41" s="36">
        <v>479.046</v>
      </c>
      <c r="U41" s="36">
        <v>1117.498</v>
      </c>
      <c r="V41" s="36">
        <v>263.661</v>
      </c>
      <c r="W41" s="36">
        <v>557.834</v>
      </c>
      <c r="X41" s="36">
        <v>548.349</v>
      </c>
      <c r="Y41" s="36">
        <v>188.198</v>
      </c>
      <c r="Z41" s="36">
        <v>24.465</v>
      </c>
      <c r="AA41" s="36">
        <v>254.342</v>
      </c>
      <c r="AB41" s="36">
        <v>0</v>
      </c>
      <c r="AC41" s="36">
        <v>24.51103538235184</v>
      </c>
      <c r="AD41" s="36">
        <v>43.83811763976423</v>
      </c>
      <c r="AE41" s="36">
        <v>16.903829871225344</v>
      </c>
      <c r="AF41" s="36">
        <v>160.512</v>
      </c>
      <c r="AG41" s="36">
        <v>19751.92</v>
      </c>
      <c r="AH41" s="36">
        <v>35.579</v>
      </c>
      <c r="AI41" s="36">
        <v>503.44200000000006</v>
      </c>
      <c r="AJ41" s="36">
        <v>53.26</v>
      </c>
      <c r="AK41" s="36">
        <v>29.05</v>
      </c>
      <c r="AL41" s="36">
        <v>67.31</v>
      </c>
      <c r="AM41" s="36">
        <v>69.431</v>
      </c>
      <c r="AN41" s="36">
        <v>115.06</v>
      </c>
      <c r="AO41" s="36">
        <v>100.933</v>
      </c>
      <c r="AP41" s="36">
        <v>138.428</v>
      </c>
      <c r="AQ41" s="36">
        <v>89.171</v>
      </c>
      <c r="AR41" s="36">
        <v>163.417</v>
      </c>
      <c r="AS41" s="36">
        <v>85.40476960222838</v>
      </c>
      <c r="AT41" s="36">
        <v>246.304</v>
      </c>
      <c r="AU41" s="36">
        <v>61.54</v>
      </c>
      <c r="AV41" s="36">
        <v>118.45</v>
      </c>
      <c r="AW41" s="36">
        <v>47.842</v>
      </c>
      <c r="AX41" s="36">
        <v>65.238</v>
      </c>
      <c r="AY41" s="36">
        <v>80.728</v>
      </c>
    </row>
    <row r="42" spans="1:51" ht="12.75" outlineLevel="1">
      <c r="A42" s="38"/>
      <c r="C42" s="55" t="s">
        <v>122</v>
      </c>
      <c r="D42" s="36"/>
      <c r="E42" s="36"/>
      <c r="F42" s="36"/>
      <c r="G42" s="36"/>
      <c r="H42" s="36"/>
      <c r="I42" s="36"/>
      <c r="J42" s="36"/>
      <c r="K42" s="36">
        <v>4370.779</v>
      </c>
      <c r="L42" s="36">
        <v>1253.846</v>
      </c>
      <c r="M42" s="36">
        <v>67.308</v>
      </c>
      <c r="N42" s="36">
        <v>30.046</v>
      </c>
      <c r="O42" s="36">
        <v>38.681</v>
      </c>
      <c r="P42" s="36">
        <v>38.297</v>
      </c>
      <c r="Q42" s="36">
        <v>24.748</v>
      </c>
      <c r="R42" s="36">
        <v>32.43</v>
      </c>
      <c r="S42" s="36">
        <v>23.509</v>
      </c>
      <c r="T42" s="36">
        <v>366.079</v>
      </c>
      <c r="U42" s="36">
        <v>16.892</v>
      </c>
      <c r="V42" s="36">
        <v>212.157</v>
      </c>
      <c r="W42" s="36">
        <v>2144.574</v>
      </c>
      <c r="X42" s="36">
        <v>504.65</v>
      </c>
      <c r="Y42" s="36">
        <v>3205.983</v>
      </c>
      <c r="Z42" s="36">
        <v>618.799</v>
      </c>
      <c r="AA42" s="36">
        <v>2637.646</v>
      </c>
      <c r="AB42" s="36">
        <v>0</v>
      </c>
      <c r="AC42" s="36">
        <v>1.919209078143313</v>
      </c>
      <c r="AD42" s="36">
        <v>3.616703603098901</v>
      </c>
      <c r="AE42" s="36">
        <v>5.2830082346805645</v>
      </c>
      <c r="AF42" s="36">
        <v>16.329</v>
      </c>
      <c r="AG42" s="36">
        <v>180.873</v>
      </c>
      <c r="AH42" s="36">
        <v>1222.016</v>
      </c>
      <c r="AI42" s="36">
        <v>57.734</v>
      </c>
      <c r="AJ42" s="36">
        <v>110.441</v>
      </c>
      <c r="AK42" s="36">
        <v>19.081</v>
      </c>
      <c r="AL42" s="36">
        <v>9.31</v>
      </c>
      <c r="AM42" s="36">
        <v>10.077</v>
      </c>
      <c r="AN42" s="36">
        <v>16.911</v>
      </c>
      <c r="AO42" s="36">
        <v>1.607</v>
      </c>
      <c r="AP42" s="36">
        <v>6.194</v>
      </c>
      <c r="AQ42" s="36">
        <v>4.02</v>
      </c>
      <c r="AR42" s="36">
        <v>0.927</v>
      </c>
      <c r="AS42" s="36">
        <v>41.583442346193856</v>
      </c>
      <c r="AT42" s="36">
        <v>119.202</v>
      </c>
      <c r="AU42" s="36">
        <v>74.031</v>
      </c>
      <c r="AV42" s="36">
        <v>105.527</v>
      </c>
      <c r="AW42" s="36">
        <v>174.966</v>
      </c>
      <c r="AX42" s="36">
        <v>8.3</v>
      </c>
      <c r="AY42" s="36">
        <v>5.885</v>
      </c>
    </row>
    <row r="43" spans="1:51" ht="12.75" outlineLevel="1">
      <c r="A43" s="38"/>
      <c r="C43" s="55" t="s">
        <v>123</v>
      </c>
      <c r="D43" s="36"/>
      <c r="E43" s="36"/>
      <c r="F43" s="36"/>
      <c r="G43" s="36"/>
      <c r="H43" s="36"/>
      <c r="I43" s="36"/>
      <c r="J43" s="36"/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0.006</v>
      </c>
      <c r="AI43" s="36">
        <v>0.002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0.009</v>
      </c>
      <c r="AP43" s="36">
        <v>0</v>
      </c>
      <c r="AQ43" s="36">
        <v>0</v>
      </c>
      <c r="AR43" s="36">
        <v>0.036</v>
      </c>
      <c r="AS43" s="36">
        <v>0</v>
      </c>
      <c r="AT43" s="36">
        <v>0</v>
      </c>
      <c r="AU43" s="36">
        <v>2.602</v>
      </c>
      <c r="AV43" s="36">
        <v>2.591</v>
      </c>
      <c r="AW43" s="36">
        <v>3.019</v>
      </c>
      <c r="AX43" s="36">
        <v>3.4019999999999997</v>
      </c>
      <c r="AY43" s="36">
        <v>3.221</v>
      </c>
    </row>
    <row r="44" spans="1:51" ht="12.75" outlineLevel="1">
      <c r="A44" s="38"/>
      <c r="C44" s="55" t="s">
        <v>124</v>
      </c>
      <c r="D44" s="36"/>
      <c r="E44" s="36"/>
      <c r="F44" s="36"/>
      <c r="G44" s="36"/>
      <c r="H44" s="36"/>
      <c r="I44" s="36"/>
      <c r="J44" s="36"/>
      <c r="K44" s="36">
        <v>433.62</v>
      </c>
      <c r="L44" s="36">
        <v>955.935</v>
      </c>
      <c r="M44" s="36">
        <v>451.56</v>
      </c>
      <c r="N44" s="36">
        <v>510.404</v>
      </c>
      <c r="O44" s="36">
        <v>717.464</v>
      </c>
      <c r="P44" s="36">
        <v>1161.425</v>
      </c>
      <c r="Q44" s="36">
        <v>661.955</v>
      </c>
      <c r="R44" s="36">
        <v>747.813</v>
      </c>
      <c r="S44" s="36">
        <v>742.261</v>
      </c>
      <c r="T44" s="36">
        <v>2744.807</v>
      </c>
      <c r="U44" s="36">
        <v>2150.772</v>
      </c>
      <c r="V44" s="36">
        <v>2409.804</v>
      </c>
      <c r="W44" s="36">
        <v>30525.116</v>
      </c>
      <c r="X44" s="36">
        <v>2127.032</v>
      </c>
      <c r="Y44" s="36">
        <v>5523.238</v>
      </c>
      <c r="Z44" s="36">
        <v>12340.634</v>
      </c>
      <c r="AA44" s="36">
        <v>5620.472</v>
      </c>
      <c r="AB44" s="36">
        <v>3901.818</v>
      </c>
      <c r="AC44" s="36">
        <v>2419.9968160056505</v>
      </c>
      <c r="AD44" s="36">
        <v>2442.5092600773687</v>
      </c>
      <c r="AE44" s="36">
        <v>1994.3526746336809</v>
      </c>
      <c r="AF44" s="36">
        <v>1520.238</v>
      </c>
      <c r="AG44" s="36">
        <v>2245.326</v>
      </c>
      <c r="AH44" s="36">
        <v>44997.324</v>
      </c>
      <c r="AI44" s="36">
        <v>4686.022</v>
      </c>
      <c r="AJ44" s="36">
        <v>1847.163</v>
      </c>
      <c r="AK44" s="36">
        <v>6.347</v>
      </c>
      <c r="AL44" s="36">
        <v>9.103</v>
      </c>
      <c r="AM44" s="36">
        <v>2823.241</v>
      </c>
      <c r="AN44" s="36">
        <v>6634.514</v>
      </c>
      <c r="AO44" s="36">
        <v>3999.529</v>
      </c>
      <c r="AP44" s="36">
        <v>3875.363</v>
      </c>
      <c r="AQ44" s="36">
        <v>4021.599</v>
      </c>
      <c r="AR44" s="36">
        <v>4224.147</v>
      </c>
      <c r="AS44" s="36">
        <v>3193.2964421663305</v>
      </c>
      <c r="AT44" s="36">
        <v>3299.789</v>
      </c>
      <c r="AU44" s="36">
        <v>3332.926</v>
      </c>
      <c r="AV44" s="36">
        <v>4702.964</v>
      </c>
      <c r="AW44" s="36">
        <v>3566.686</v>
      </c>
      <c r="AX44" s="36">
        <v>3892.54</v>
      </c>
      <c r="AY44" s="36">
        <v>7594.613</v>
      </c>
    </row>
    <row r="45" spans="1:51" ht="12.75" outlineLevel="1">
      <c r="A45" s="38"/>
      <c r="C45" s="55" t="s">
        <v>125</v>
      </c>
      <c r="D45" s="36"/>
      <c r="E45" s="36"/>
      <c r="F45" s="36"/>
      <c r="G45" s="36"/>
      <c r="H45" s="36"/>
      <c r="I45" s="36"/>
      <c r="J45" s="36"/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0.026</v>
      </c>
    </row>
    <row r="46" spans="1:51" ht="12.75" outlineLevel="1">
      <c r="A46" s="38"/>
      <c r="C46" s="55" t="s">
        <v>126</v>
      </c>
      <c r="D46" s="36"/>
      <c r="E46" s="36"/>
      <c r="F46" s="36"/>
      <c r="G46" s="36"/>
      <c r="H46" s="36"/>
      <c r="I46" s="36"/>
      <c r="J46" s="36"/>
      <c r="K46" s="36">
        <v>528.087</v>
      </c>
      <c r="L46" s="36">
        <v>196.39599999999996</v>
      </c>
      <c r="M46" s="36">
        <v>480.65400000000005</v>
      </c>
      <c r="N46" s="36">
        <v>416.97399999999993</v>
      </c>
      <c r="O46" s="36">
        <v>381.158</v>
      </c>
      <c r="P46" s="36">
        <v>371.345</v>
      </c>
      <c r="Q46" s="36">
        <v>416.62</v>
      </c>
      <c r="R46" s="36">
        <v>773.5379999999999</v>
      </c>
      <c r="S46" s="36">
        <v>646.3539999999999</v>
      </c>
      <c r="T46" s="36">
        <v>1289.0330000000001</v>
      </c>
      <c r="U46" s="36">
        <v>3260.967</v>
      </c>
      <c r="V46" s="36">
        <v>332.701</v>
      </c>
      <c r="W46" s="36">
        <v>6483.52</v>
      </c>
      <c r="X46" s="36">
        <v>1951.9039999999998</v>
      </c>
      <c r="Y46" s="36">
        <v>598.616</v>
      </c>
      <c r="Z46" s="36">
        <v>546.81</v>
      </c>
      <c r="AA46" s="36">
        <v>1724.097</v>
      </c>
      <c r="AB46" s="36">
        <v>1127.543</v>
      </c>
      <c r="AC46" s="36">
        <v>5450.625242525198</v>
      </c>
      <c r="AD46" s="36">
        <v>7973.041683400697</v>
      </c>
      <c r="AE46" s="36">
        <v>7562.179066466254</v>
      </c>
      <c r="AF46" s="36">
        <v>4121.537</v>
      </c>
      <c r="AG46" s="36">
        <v>42455.839</v>
      </c>
      <c r="AH46" s="36">
        <v>2814.93</v>
      </c>
      <c r="AI46" s="36">
        <v>722.7930000000001</v>
      </c>
      <c r="AJ46" s="36">
        <v>1970.0160000000003</v>
      </c>
      <c r="AK46" s="36">
        <v>177.59</v>
      </c>
      <c r="AL46" s="36">
        <v>184.97299999999998</v>
      </c>
      <c r="AM46" s="36">
        <v>638.111</v>
      </c>
      <c r="AN46" s="36">
        <v>8266.812</v>
      </c>
      <c r="AO46" s="36">
        <v>1234.876</v>
      </c>
      <c r="AP46" s="36">
        <v>975.91</v>
      </c>
      <c r="AQ46" s="36">
        <v>241.686</v>
      </c>
      <c r="AR46" s="36">
        <v>26.543999999999997</v>
      </c>
      <c r="AS46" s="36">
        <v>64.73556738100041</v>
      </c>
      <c r="AT46" s="36">
        <v>61.07899999999999</v>
      </c>
      <c r="AU46" s="36">
        <v>90.58</v>
      </c>
      <c r="AV46" s="36">
        <v>122.54600000000002</v>
      </c>
      <c r="AW46" s="36">
        <v>1325.933</v>
      </c>
      <c r="AX46" s="36">
        <v>111.988</v>
      </c>
      <c r="AY46" s="36">
        <v>95.189</v>
      </c>
    </row>
    <row r="47" spans="1:51" ht="12.75">
      <c r="A47" s="38"/>
      <c r="B47" s="55" t="s">
        <v>127</v>
      </c>
      <c r="D47" s="36"/>
      <c r="E47" s="36"/>
      <c r="F47" s="36"/>
      <c r="G47" s="36"/>
      <c r="H47" s="36"/>
      <c r="I47" s="36"/>
      <c r="J47" s="36"/>
      <c r="K47" s="36">
        <v>45086.69700000001</v>
      </c>
      <c r="L47" s="36">
        <v>42042.195</v>
      </c>
      <c r="M47" s="36">
        <v>46680.839</v>
      </c>
      <c r="N47" s="36">
        <v>83825.34199999998</v>
      </c>
      <c r="O47" s="36">
        <v>84488.77300000003</v>
      </c>
      <c r="P47" s="36">
        <v>60622.07287599999</v>
      </c>
      <c r="Q47" s="36">
        <v>74508.56499999997</v>
      </c>
      <c r="R47" s="36">
        <v>75904.56</v>
      </c>
      <c r="S47" s="36">
        <v>91858.77199999998</v>
      </c>
      <c r="T47" s="36">
        <v>301621.483</v>
      </c>
      <c r="U47" s="36">
        <v>206287.20900000006</v>
      </c>
      <c r="V47" s="36">
        <v>155383.38</v>
      </c>
      <c r="W47" s="36">
        <v>193001.19199999998</v>
      </c>
      <c r="X47" s="36">
        <v>313054.875</v>
      </c>
      <c r="Y47" s="36">
        <v>319448.30299999996</v>
      </c>
      <c r="Z47" s="36">
        <v>337831.4660000001</v>
      </c>
      <c r="AA47" s="36">
        <v>250978.46199999997</v>
      </c>
      <c r="AB47" s="36">
        <v>685633.071</v>
      </c>
      <c r="AC47" s="36">
        <v>384186.94252293976</v>
      </c>
      <c r="AD47" s="36">
        <v>184772.4262969312</v>
      </c>
      <c r="AE47" s="36">
        <v>104614.68635818621</v>
      </c>
      <c r="AF47" s="36">
        <v>97233.03600000002</v>
      </c>
      <c r="AG47" s="36">
        <v>100338.00600000002</v>
      </c>
      <c r="AH47" s="36">
        <v>138892.53300000002</v>
      </c>
      <c r="AI47" s="36">
        <v>63886.312</v>
      </c>
      <c r="AJ47" s="36">
        <v>70586.03600000001</v>
      </c>
      <c r="AK47" s="36">
        <v>54305.05800000001</v>
      </c>
      <c r="AL47" s="36">
        <v>94876.47099999999</v>
      </c>
      <c r="AM47" s="36">
        <v>110635.98699999998</v>
      </c>
      <c r="AN47" s="36">
        <v>197074.23700000002</v>
      </c>
      <c r="AO47" s="36">
        <v>296259.95399999997</v>
      </c>
      <c r="AP47" s="36">
        <v>139969.61900000004</v>
      </c>
      <c r="AQ47" s="36">
        <v>157869.74</v>
      </c>
      <c r="AR47" s="36">
        <v>263987.25599999994</v>
      </c>
      <c r="AS47" s="36">
        <v>348029.1373448627</v>
      </c>
      <c r="AT47" s="36">
        <v>552308.6410000001</v>
      </c>
      <c r="AU47" s="36">
        <v>294693.799</v>
      </c>
      <c r="AV47" s="36">
        <v>367719.64300000004</v>
      </c>
      <c r="AW47" s="36">
        <v>556608.6430000002</v>
      </c>
      <c r="AX47" s="36">
        <v>430098.156</v>
      </c>
      <c r="AY47" s="36">
        <v>379453.8109999999</v>
      </c>
    </row>
    <row r="48" spans="1:51" s="33" customFormat="1" ht="12.75">
      <c r="A48" s="29" t="s">
        <v>128</v>
      </c>
      <c r="D48" s="32">
        <f aca="true" t="shared" si="8" ref="D48:AV48">SUM(D49:D58)</f>
        <v>0</v>
      </c>
      <c r="E48" s="32">
        <f t="shared" si="8"/>
        <v>0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0</v>
      </c>
      <c r="J48" s="32">
        <f t="shared" si="8"/>
        <v>0</v>
      </c>
      <c r="K48" s="32">
        <f t="shared" si="8"/>
        <v>105844.191</v>
      </c>
      <c r="L48" s="32">
        <f t="shared" si="8"/>
        <v>75203.96200000001</v>
      </c>
      <c r="M48" s="32">
        <f t="shared" si="8"/>
        <v>259910.84000000003</v>
      </c>
      <c r="N48" s="32">
        <f t="shared" si="8"/>
        <v>218589.018</v>
      </c>
      <c r="O48" s="32">
        <f t="shared" si="8"/>
        <v>236121.56</v>
      </c>
      <c r="P48" s="32">
        <f t="shared" si="8"/>
        <v>275788.18369382736</v>
      </c>
      <c r="Q48" s="32">
        <f t="shared" si="8"/>
        <v>223532.90975451018</v>
      </c>
      <c r="R48" s="32">
        <f t="shared" si="8"/>
        <v>477079.412</v>
      </c>
      <c r="S48" s="32">
        <f t="shared" si="8"/>
        <v>172344.158</v>
      </c>
      <c r="T48" s="32">
        <f t="shared" si="8"/>
        <v>149217.22785867198</v>
      </c>
      <c r="U48" s="32">
        <f t="shared" si="8"/>
        <v>172337.98600000003</v>
      </c>
      <c r="V48" s="32">
        <f t="shared" si="8"/>
        <v>160386.038</v>
      </c>
      <c r="W48" s="32">
        <f t="shared" si="8"/>
        <v>374433.37428942765</v>
      </c>
      <c r="X48" s="32">
        <f t="shared" si="8"/>
        <v>598614.8597051156</v>
      </c>
      <c r="Y48" s="32">
        <f t="shared" si="8"/>
        <v>145220.62699999998</v>
      </c>
      <c r="Z48" s="32">
        <f t="shared" si="8"/>
        <v>230390.016</v>
      </c>
      <c r="AA48" s="32">
        <f t="shared" si="8"/>
        <v>190238.48182640618</v>
      </c>
      <c r="AB48" s="32">
        <f t="shared" si="8"/>
        <v>340520.1541422738</v>
      </c>
      <c r="AC48" s="32">
        <f t="shared" si="8"/>
        <v>450901.7100422541</v>
      </c>
      <c r="AD48" s="32">
        <f t="shared" si="8"/>
        <v>421150.2758786644</v>
      </c>
      <c r="AE48" s="32">
        <f t="shared" si="8"/>
        <v>466460.6072825195</v>
      </c>
      <c r="AF48" s="32">
        <f t="shared" si="8"/>
        <v>304590.4808977851</v>
      </c>
      <c r="AG48" s="32">
        <f t="shared" si="8"/>
        <v>439563.06267074187</v>
      </c>
      <c r="AH48" s="32">
        <f t="shared" si="8"/>
        <v>451335.824</v>
      </c>
      <c r="AI48" s="32">
        <f t="shared" si="8"/>
        <v>372726.889</v>
      </c>
      <c r="AJ48" s="32">
        <f t="shared" si="8"/>
        <v>418217.998</v>
      </c>
      <c r="AK48" s="32">
        <f t="shared" si="8"/>
        <v>512410.512</v>
      </c>
      <c r="AL48" s="32">
        <f t="shared" si="8"/>
        <v>396450.64200000005</v>
      </c>
      <c r="AM48" s="32">
        <f t="shared" si="8"/>
        <v>618443.6290000001</v>
      </c>
      <c r="AN48" s="32">
        <f t="shared" si="8"/>
        <v>533371.432</v>
      </c>
      <c r="AO48" s="32">
        <f t="shared" si="8"/>
        <v>575232.748</v>
      </c>
      <c r="AP48" s="32">
        <f t="shared" si="8"/>
        <v>709288.122008795</v>
      </c>
      <c r="AQ48" s="32">
        <f t="shared" si="8"/>
        <v>745300.147</v>
      </c>
      <c r="AR48" s="32">
        <f t="shared" si="8"/>
        <v>527693.449</v>
      </c>
      <c r="AS48" s="32">
        <f t="shared" si="8"/>
        <v>821038.0183449206</v>
      </c>
      <c r="AT48" s="32">
        <f t="shared" si="8"/>
        <v>618221.1009999999</v>
      </c>
      <c r="AU48" s="32">
        <f t="shared" si="8"/>
        <v>506435.29300000006</v>
      </c>
      <c r="AV48" s="32">
        <f t="shared" si="8"/>
        <v>497512.17600000004</v>
      </c>
      <c r="AW48" s="32">
        <f>SUM(AW49:AW58)</f>
        <v>712472.9050000001</v>
      </c>
      <c r="AX48" s="32">
        <f>SUM(AX49:AX58)</f>
        <v>1053542.131</v>
      </c>
      <c r="AY48" s="32">
        <f>SUM(AY49:AY58)</f>
        <v>973132.462</v>
      </c>
    </row>
    <row r="49" spans="1:51" ht="12.75">
      <c r="A49" s="43"/>
      <c r="B49" s="39" t="s">
        <v>129</v>
      </c>
      <c r="D49" s="36"/>
      <c r="E49" s="36"/>
      <c r="F49" s="36"/>
      <c r="G49" s="36"/>
      <c r="H49" s="36"/>
      <c r="I49" s="36"/>
      <c r="J49" s="36"/>
      <c r="K49" s="36">
        <v>0</v>
      </c>
      <c r="L49" s="36">
        <v>0</v>
      </c>
      <c r="M49" s="36">
        <v>763.145</v>
      </c>
      <c r="N49" s="36">
        <v>614.401</v>
      </c>
      <c r="O49" s="36">
        <v>1189.548</v>
      </c>
      <c r="P49" s="36">
        <v>484.124</v>
      </c>
      <c r="Q49" s="36">
        <v>1.132</v>
      </c>
      <c r="R49" s="36">
        <v>0.453</v>
      </c>
      <c r="S49" s="36">
        <v>494.58</v>
      </c>
      <c r="T49" s="36">
        <v>194</v>
      </c>
      <c r="U49" s="36">
        <v>278</v>
      </c>
      <c r="V49" s="36">
        <v>528.682</v>
      </c>
      <c r="W49" s="36">
        <v>1.709</v>
      </c>
      <c r="X49" s="36">
        <v>42.48</v>
      </c>
      <c r="Y49" s="36">
        <v>166.687</v>
      </c>
      <c r="Z49" s="36">
        <v>214.183</v>
      </c>
      <c r="AA49" s="36">
        <v>80.362</v>
      </c>
      <c r="AB49" s="36">
        <v>180.1384461820532</v>
      </c>
      <c r="AC49" s="36">
        <v>69.16112717254731</v>
      </c>
      <c r="AD49" s="36">
        <v>2.722077516766789</v>
      </c>
      <c r="AE49" s="36">
        <v>28.954700912921602</v>
      </c>
      <c r="AF49" s="36">
        <v>5.032</v>
      </c>
      <c r="AG49" s="36">
        <v>8.429</v>
      </c>
      <c r="AH49" s="36">
        <v>127.682</v>
      </c>
      <c r="AI49" s="36">
        <v>43.029</v>
      </c>
      <c r="AJ49" s="36">
        <v>127.439</v>
      </c>
      <c r="AK49" s="36">
        <v>3.75</v>
      </c>
      <c r="AL49" s="36">
        <v>0.125</v>
      </c>
      <c r="AM49" s="36">
        <v>90.34</v>
      </c>
      <c r="AN49" s="36">
        <v>216.037</v>
      </c>
      <c r="AO49" s="36">
        <v>76.39</v>
      </c>
      <c r="AP49" s="36">
        <v>83.878</v>
      </c>
      <c r="AQ49" s="36">
        <v>86.293</v>
      </c>
      <c r="AR49" s="36">
        <v>304.359</v>
      </c>
      <c r="AS49" s="36">
        <v>258.131</v>
      </c>
      <c r="AT49" s="36">
        <v>630.513</v>
      </c>
      <c r="AU49" s="36">
        <v>13162.653</v>
      </c>
      <c r="AV49" s="36">
        <v>13188.76</v>
      </c>
      <c r="AW49" s="36">
        <v>10720.078</v>
      </c>
      <c r="AX49" s="36">
        <v>403.86</v>
      </c>
      <c r="AY49" s="36">
        <v>299.774</v>
      </c>
    </row>
    <row r="50" spans="1:51" ht="12.75">
      <c r="A50" s="43"/>
      <c r="B50" s="39" t="s">
        <v>130</v>
      </c>
      <c r="D50" s="36"/>
      <c r="E50" s="36"/>
      <c r="F50" s="36"/>
      <c r="G50" s="36"/>
      <c r="H50" s="36"/>
      <c r="I50" s="36"/>
      <c r="J50" s="36"/>
      <c r="K50" s="36">
        <v>4536.966</v>
      </c>
      <c r="L50" s="36">
        <v>4148.095</v>
      </c>
      <c r="M50" s="36">
        <v>172231.856</v>
      </c>
      <c r="N50" s="36">
        <v>119749.638</v>
      </c>
      <c r="O50" s="36">
        <v>124393.04900000001</v>
      </c>
      <c r="P50" s="36">
        <v>96897.13869382735</v>
      </c>
      <c r="Q50" s="36">
        <v>76085.205</v>
      </c>
      <c r="R50" s="36">
        <v>72697.197</v>
      </c>
      <c r="S50" s="36">
        <v>18686.553</v>
      </c>
      <c r="T50" s="36">
        <v>355.98085867196545</v>
      </c>
      <c r="U50" s="36">
        <v>226.988</v>
      </c>
      <c r="V50" s="36">
        <v>238.305</v>
      </c>
      <c r="W50" s="36">
        <v>129.47128942763615</v>
      </c>
      <c r="X50" s="36">
        <v>38.097</v>
      </c>
      <c r="Y50" s="36">
        <v>16.576</v>
      </c>
      <c r="Z50" s="36">
        <v>17.937</v>
      </c>
      <c r="AA50" s="36">
        <v>71.317</v>
      </c>
      <c r="AB50" s="36">
        <v>172232.80527504912</v>
      </c>
      <c r="AC50" s="36">
        <v>172262.85266450912</v>
      </c>
      <c r="AD50" s="36">
        <v>172235.20699279633</v>
      </c>
      <c r="AE50" s="36">
        <v>172234.39872355203</v>
      </c>
      <c r="AF50" s="36">
        <v>172235.6232732482</v>
      </c>
      <c r="AG50" s="36">
        <v>172237.39662011963</v>
      </c>
      <c r="AH50" s="36">
        <v>293003.502</v>
      </c>
      <c r="AI50" s="36">
        <v>277381.349</v>
      </c>
      <c r="AJ50" s="36">
        <v>331464.395</v>
      </c>
      <c r="AK50" s="36">
        <v>461449.486</v>
      </c>
      <c r="AL50" s="36">
        <v>305734.793</v>
      </c>
      <c r="AM50" s="36">
        <v>358992.523</v>
      </c>
      <c r="AN50" s="36">
        <v>319055.206</v>
      </c>
      <c r="AO50" s="36">
        <v>327658.844</v>
      </c>
      <c r="AP50" s="36">
        <v>370901.8460087949</v>
      </c>
      <c r="AQ50" s="36">
        <v>290689.145</v>
      </c>
      <c r="AR50" s="36">
        <v>278388.541</v>
      </c>
      <c r="AS50" s="36">
        <v>307364.13499999995</v>
      </c>
      <c r="AT50" s="36">
        <v>132940.72699999998</v>
      </c>
      <c r="AU50" s="36">
        <v>259202.131</v>
      </c>
      <c r="AV50" s="36">
        <v>140778.813</v>
      </c>
      <c r="AW50" s="36">
        <v>280179.27</v>
      </c>
      <c r="AX50" s="36">
        <v>225328.119</v>
      </c>
      <c r="AY50" s="36">
        <v>276880.29600000003</v>
      </c>
    </row>
    <row r="51" spans="1:51" ht="12.75">
      <c r="A51" s="43"/>
      <c r="B51" s="39" t="s">
        <v>131</v>
      </c>
      <c r="D51" s="44"/>
      <c r="E51" s="44"/>
      <c r="F51" s="44"/>
      <c r="G51" s="44"/>
      <c r="H51" s="44"/>
      <c r="I51" s="44"/>
      <c r="J51" s="44"/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</row>
    <row r="52" spans="1:51" ht="12.75">
      <c r="A52" s="43"/>
      <c r="B52" s="39" t="s">
        <v>132</v>
      </c>
      <c r="D52" s="44"/>
      <c r="E52" s="44"/>
      <c r="F52" s="44"/>
      <c r="G52" s="44"/>
      <c r="H52" s="44"/>
      <c r="I52" s="44"/>
      <c r="J52" s="44"/>
      <c r="K52" s="44">
        <v>0</v>
      </c>
      <c r="L52" s="44">
        <v>0</v>
      </c>
      <c r="M52" s="44">
        <v>502.77099999999996</v>
      </c>
      <c r="N52" s="44">
        <v>480.73</v>
      </c>
      <c r="O52" s="44">
        <v>784.575</v>
      </c>
      <c r="P52" s="44">
        <v>1387.252</v>
      </c>
      <c r="Q52" s="44">
        <v>1222.6760000000002</v>
      </c>
      <c r="R52" s="44">
        <v>826.037</v>
      </c>
      <c r="S52" s="44">
        <v>1520.057</v>
      </c>
      <c r="T52" s="44">
        <v>2246</v>
      </c>
      <c r="U52" s="44">
        <v>2634.263</v>
      </c>
      <c r="V52" s="44">
        <v>2314.13</v>
      </c>
      <c r="W52" s="44">
        <v>1451.155</v>
      </c>
      <c r="X52" s="44">
        <v>16772.085</v>
      </c>
      <c r="Y52" s="44">
        <v>2793.6949999999997</v>
      </c>
      <c r="Z52" s="44">
        <v>12302.937</v>
      </c>
      <c r="AA52" s="44">
        <v>18956.757826406185</v>
      </c>
      <c r="AB52" s="44">
        <v>26562.35885551143</v>
      </c>
      <c r="AC52" s="44">
        <v>12067.173151855883</v>
      </c>
      <c r="AD52" s="44">
        <v>7233.765945936222</v>
      </c>
      <c r="AE52" s="44">
        <v>10027.907188944659</v>
      </c>
      <c r="AF52" s="44">
        <v>5051</v>
      </c>
      <c r="AG52" s="44">
        <v>17877.5</v>
      </c>
      <c r="AH52" s="44">
        <v>6901.805</v>
      </c>
      <c r="AI52" s="44">
        <v>3830.14</v>
      </c>
      <c r="AJ52" s="44">
        <v>781.237</v>
      </c>
      <c r="AK52" s="44">
        <v>0</v>
      </c>
      <c r="AL52" s="44">
        <v>0</v>
      </c>
      <c r="AM52" s="44">
        <v>6538.857</v>
      </c>
      <c r="AN52" s="44">
        <v>8722.498</v>
      </c>
      <c r="AO52" s="44">
        <v>9191.229</v>
      </c>
      <c r="AP52" s="44">
        <v>42690.312999999995</v>
      </c>
      <c r="AQ52" s="44">
        <v>125103.4</v>
      </c>
      <c r="AR52" s="44">
        <v>47865.23299999999</v>
      </c>
      <c r="AS52" s="44">
        <v>18941.579</v>
      </c>
      <c r="AT52" s="44">
        <v>78929.462</v>
      </c>
      <c r="AU52" s="44">
        <v>43735.836</v>
      </c>
      <c r="AV52" s="44">
        <v>29139.905</v>
      </c>
      <c r="AW52" s="44">
        <v>223100.94799999997</v>
      </c>
      <c r="AX52" s="44">
        <v>357586.542</v>
      </c>
      <c r="AY52" s="44">
        <v>317261.01399999997</v>
      </c>
    </row>
    <row r="53" spans="1:51" ht="12.75">
      <c r="A53" s="43"/>
      <c r="B53" s="39" t="s">
        <v>133</v>
      </c>
      <c r="D53" s="44"/>
      <c r="E53" s="44"/>
      <c r="F53" s="44"/>
      <c r="G53" s="44"/>
      <c r="H53" s="44"/>
      <c r="I53" s="44"/>
      <c r="J53" s="44"/>
      <c r="K53" s="44">
        <v>2317.791</v>
      </c>
      <c r="L53" s="44">
        <v>2604.773</v>
      </c>
      <c r="M53" s="44">
        <v>3727.039</v>
      </c>
      <c r="N53" s="44">
        <v>4805.031</v>
      </c>
      <c r="O53" s="44">
        <v>5382.098</v>
      </c>
      <c r="P53" s="44">
        <v>6362.245</v>
      </c>
      <c r="Q53" s="44">
        <v>4250.2</v>
      </c>
      <c r="R53" s="44">
        <v>6474.161</v>
      </c>
      <c r="S53" s="44">
        <v>7728.722</v>
      </c>
      <c r="T53" s="44">
        <v>13198.027</v>
      </c>
      <c r="U53" s="44">
        <v>9571.514</v>
      </c>
      <c r="V53" s="44">
        <v>6839.805</v>
      </c>
      <c r="W53" s="44">
        <v>87239.099</v>
      </c>
      <c r="X53" s="44">
        <v>349082.528</v>
      </c>
      <c r="Y53" s="44">
        <v>20492.588</v>
      </c>
      <c r="Z53" s="44">
        <v>34647.123999999996</v>
      </c>
      <c r="AA53" s="44">
        <v>15351.884999999998</v>
      </c>
      <c r="AB53" s="44">
        <v>10875.44356553125</v>
      </c>
      <c r="AC53" s="44">
        <v>10695.67431994063</v>
      </c>
      <c r="AD53" s="44">
        <v>13435.905488791657</v>
      </c>
      <c r="AE53" s="44">
        <v>13778.792386523286</v>
      </c>
      <c r="AF53" s="44">
        <v>16038.276060079517</v>
      </c>
      <c r="AG53" s="44">
        <v>29606.106395083018</v>
      </c>
      <c r="AH53" s="44">
        <v>33869.122</v>
      </c>
      <c r="AI53" s="44">
        <v>14711.667000000001</v>
      </c>
      <c r="AJ53" s="44">
        <v>9881.424</v>
      </c>
      <c r="AK53" s="44">
        <v>4196.906</v>
      </c>
      <c r="AL53" s="44">
        <v>10445.275</v>
      </c>
      <c r="AM53" s="44">
        <v>58315.352</v>
      </c>
      <c r="AN53" s="44">
        <v>71197.312</v>
      </c>
      <c r="AO53" s="44">
        <v>58962.76</v>
      </c>
      <c r="AP53" s="44">
        <v>93037.44900000001</v>
      </c>
      <c r="AQ53" s="44">
        <v>186511.304</v>
      </c>
      <c r="AR53" s="44">
        <v>56666.203</v>
      </c>
      <c r="AS53" s="44">
        <v>84476.56122258029</v>
      </c>
      <c r="AT53" s="44">
        <v>123048.07299999999</v>
      </c>
      <c r="AU53" s="44">
        <v>61980.102</v>
      </c>
      <c r="AV53" s="44">
        <v>180077.748</v>
      </c>
      <c r="AW53" s="44">
        <v>60865.05</v>
      </c>
      <c r="AX53" s="44">
        <v>286861.365</v>
      </c>
      <c r="AY53" s="44">
        <v>187682.009</v>
      </c>
    </row>
    <row r="54" spans="1:51" ht="12.75">
      <c r="A54" s="43"/>
      <c r="B54" s="39" t="s">
        <v>134</v>
      </c>
      <c r="D54" s="44"/>
      <c r="E54" s="44"/>
      <c r="F54" s="44"/>
      <c r="G54" s="44"/>
      <c r="H54" s="44"/>
      <c r="I54" s="44"/>
      <c r="J54" s="44"/>
      <c r="K54" s="44">
        <v>48988.89</v>
      </c>
      <c r="L54" s="44">
        <v>26273.528000000002</v>
      </c>
      <c r="M54" s="44">
        <v>22764.271</v>
      </c>
      <c r="N54" s="44">
        <v>23113.501</v>
      </c>
      <c r="O54" s="44">
        <v>25905.1</v>
      </c>
      <c r="P54" s="44">
        <v>10443.796</v>
      </c>
      <c r="Q54" s="44">
        <v>7875.5647545102</v>
      </c>
      <c r="R54" s="44">
        <v>6363.352</v>
      </c>
      <c r="S54" s="44">
        <v>27225.366</v>
      </c>
      <c r="T54" s="44">
        <v>11725</v>
      </c>
      <c r="U54" s="44">
        <v>11205.731</v>
      </c>
      <c r="V54" s="44">
        <v>24063.57</v>
      </c>
      <c r="W54" s="44">
        <v>11786.086</v>
      </c>
      <c r="X54" s="44">
        <v>17223.936705115615</v>
      </c>
      <c r="Y54" s="44">
        <v>4973.541</v>
      </c>
      <c r="Z54" s="44">
        <v>11234.132</v>
      </c>
      <c r="AA54" s="44">
        <v>28829.941</v>
      </c>
      <c r="AB54" s="44">
        <v>17788.738</v>
      </c>
      <c r="AC54" s="44">
        <v>16488.44347436646</v>
      </c>
      <c r="AD54" s="44">
        <v>13972.732221648914</v>
      </c>
      <c r="AE54" s="44">
        <v>8849.655768969773</v>
      </c>
      <c r="AF54" s="44">
        <v>10103.755</v>
      </c>
      <c r="AG54" s="44">
        <v>9175.549371685433</v>
      </c>
      <c r="AH54" s="44">
        <v>6489.21</v>
      </c>
      <c r="AI54" s="44">
        <v>8406.452</v>
      </c>
      <c r="AJ54" s="44">
        <v>7508.453</v>
      </c>
      <c r="AK54" s="44">
        <v>6422.963</v>
      </c>
      <c r="AL54" s="44">
        <v>5836.179</v>
      </c>
      <c r="AM54" s="44">
        <v>7598.6320000000005</v>
      </c>
      <c r="AN54" s="44">
        <v>7824.343000000001</v>
      </c>
      <c r="AO54" s="44">
        <v>11110.542000000001</v>
      </c>
      <c r="AP54" s="44">
        <v>5606.268</v>
      </c>
      <c r="AQ54" s="44">
        <v>7601.201</v>
      </c>
      <c r="AR54" s="44">
        <v>5809.523999999999</v>
      </c>
      <c r="AS54" s="44">
        <v>10246.793632698525</v>
      </c>
      <c r="AT54" s="44">
        <v>7598.057000000001</v>
      </c>
      <c r="AU54" s="44">
        <v>6340.282</v>
      </c>
      <c r="AV54" s="44">
        <v>9850.629</v>
      </c>
      <c r="AW54" s="44">
        <v>11313.838</v>
      </c>
      <c r="AX54" s="44">
        <v>9999.456</v>
      </c>
      <c r="AY54" s="44">
        <v>6457.018</v>
      </c>
    </row>
    <row r="55" spans="1:51" ht="12.75">
      <c r="A55" s="43"/>
      <c r="B55" s="39" t="s">
        <v>135</v>
      </c>
      <c r="D55" s="44"/>
      <c r="E55" s="44"/>
      <c r="F55" s="44"/>
      <c r="G55" s="44"/>
      <c r="H55" s="44"/>
      <c r="I55" s="44"/>
      <c r="J55" s="44"/>
      <c r="K55" s="44">
        <v>0</v>
      </c>
      <c r="L55" s="44">
        <v>0</v>
      </c>
      <c r="M55" s="44">
        <v>10704.176</v>
      </c>
      <c r="N55" s="44">
        <v>11586.134</v>
      </c>
      <c r="O55" s="44">
        <v>12452.435</v>
      </c>
      <c r="P55" s="44">
        <v>24832.302</v>
      </c>
      <c r="Q55" s="44">
        <v>59365.808</v>
      </c>
      <c r="R55" s="44">
        <v>237816.208</v>
      </c>
      <c r="S55" s="44">
        <v>9911.329</v>
      </c>
      <c r="T55" s="44">
        <v>12821.244</v>
      </c>
      <c r="U55" s="44">
        <v>18112</v>
      </c>
      <c r="V55" s="44">
        <v>29242.1</v>
      </c>
      <c r="W55" s="44">
        <v>28694.178</v>
      </c>
      <c r="X55" s="44">
        <v>34817.128</v>
      </c>
      <c r="Y55" s="44">
        <v>18389.204</v>
      </c>
      <c r="Z55" s="44">
        <v>53495.98</v>
      </c>
      <c r="AA55" s="44">
        <v>55631.92</v>
      </c>
      <c r="AB55" s="44">
        <v>37165.608</v>
      </c>
      <c r="AC55" s="44">
        <v>22262.422075847568</v>
      </c>
      <c r="AD55" s="44">
        <v>18506.6901657455</v>
      </c>
      <c r="AE55" s="44">
        <v>16669.511057291904</v>
      </c>
      <c r="AF55" s="44">
        <v>18072.40962396939</v>
      </c>
      <c r="AG55" s="44">
        <v>15652.466032452598</v>
      </c>
      <c r="AH55" s="44">
        <v>16050.015</v>
      </c>
      <c r="AI55" s="44">
        <v>14395.454</v>
      </c>
      <c r="AJ55" s="44">
        <v>9645.991</v>
      </c>
      <c r="AK55" s="44">
        <v>5802.564</v>
      </c>
      <c r="AL55" s="44">
        <v>17663.49</v>
      </c>
      <c r="AM55" s="44">
        <v>73559.328</v>
      </c>
      <c r="AN55" s="44">
        <v>24523.802</v>
      </c>
      <c r="AO55" s="44">
        <v>23471.708</v>
      </c>
      <c r="AP55" s="44">
        <v>15031.909</v>
      </c>
      <c r="AQ55" s="44">
        <v>19663.132</v>
      </c>
      <c r="AR55" s="44">
        <v>16088.733</v>
      </c>
      <c r="AS55" s="44">
        <v>0</v>
      </c>
      <c r="AT55" s="44">
        <v>120162.462</v>
      </c>
      <c r="AU55" s="44">
        <v>23005.862</v>
      </c>
      <c r="AV55" s="44">
        <v>20412.356</v>
      </c>
      <c r="AW55" s="44">
        <v>15054.207</v>
      </c>
      <c r="AX55" s="44">
        <v>25372.8</v>
      </c>
      <c r="AY55" s="44">
        <v>12633.376</v>
      </c>
    </row>
    <row r="56" spans="1:51" ht="12.75">
      <c r="A56" s="43"/>
      <c r="B56" s="39" t="s">
        <v>136</v>
      </c>
      <c r="D56" s="44"/>
      <c r="E56" s="44"/>
      <c r="F56" s="44"/>
      <c r="G56" s="44"/>
      <c r="H56" s="44"/>
      <c r="I56" s="44"/>
      <c r="J56" s="44"/>
      <c r="K56" s="44">
        <v>46303.111000000004</v>
      </c>
      <c r="L56" s="44">
        <v>34336.432</v>
      </c>
      <c r="M56" s="44">
        <v>42971.605</v>
      </c>
      <c r="N56" s="44">
        <v>49198.467000000004</v>
      </c>
      <c r="O56" s="44">
        <v>57544.428</v>
      </c>
      <c r="P56" s="44">
        <v>125557.326</v>
      </c>
      <c r="Q56" s="44">
        <v>71523.46200000001</v>
      </c>
      <c r="R56" s="44">
        <v>118638.806</v>
      </c>
      <c r="S56" s="44">
        <v>103335.51</v>
      </c>
      <c r="T56" s="44">
        <v>88507.023</v>
      </c>
      <c r="U56" s="44">
        <v>93809.39300000001</v>
      </c>
      <c r="V56" s="44">
        <v>89278.20499999999</v>
      </c>
      <c r="W56" s="44">
        <v>77759.593</v>
      </c>
      <c r="X56" s="44">
        <v>153077.759</v>
      </c>
      <c r="Y56" s="44">
        <v>76604.07299999999</v>
      </c>
      <c r="Z56" s="44">
        <v>98916.838</v>
      </c>
      <c r="AA56" s="44">
        <v>57948.261999999995</v>
      </c>
      <c r="AB56" s="44">
        <v>65197.266</v>
      </c>
      <c r="AC56" s="44">
        <v>209476.34403107307</v>
      </c>
      <c r="AD56" s="44">
        <v>189895.33254740806</v>
      </c>
      <c r="AE56" s="44">
        <v>241214.06945796663</v>
      </c>
      <c r="AF56" s="44">
        <v>79959.03794048793</v>
      </c>
      <c r="AG56" s="44">
        <v>65243.484251401205</v>
      </c>
      <c r="AH56" s="44">
        <v>81866.70800000001</v>
      </c>
      <c r="AI56" s="44">
        <v>45631.251000000004</v>
      </c>
      <c r="AJ56" s="44">
        <v>45764.32</v>
      </c>
      <c r="AK56" s="44">
        <v>27548.158</v>
      </c>
      <c r="AL56" s="44">
        <v>48714.08099999999</v>
      </c>
      <c r="AM56" s="44">
        <v>103386.496</v>
      </c>
      <c r="AN56" s="44">
        <v>84347.15400000001</v>
      </c>
      <c r="AO56" s="44">
        <v>94533.81</v>
      </c>
      <c r="AP56" s="44">
        <v>157466.537</v>
      </c>
      <c r="AQ56" s="44">
        <v>101781.48300000001</v>
      </c>
      <c r="AR56" s="44">
        <v>88451.071</v>
      </c>
      <c r="AS56" s="44">
        <v>376270.66822802904</v>
      </c>
      <c r="AT56" s="44">
        <v>126043.02</v>
      </c>
      <c r="AU56" s="44">
        <v>80180.58</v>
      </c>
      <c r="AV56" s="44">
        <v>87393.54899999998</v>
      </c>
      <c r="AW56" s="44">
        <v>97619.94700000003</v>
      </c>
      <c r="AX56" s="44">
        <v>127612.517</v>
      </c>
      <c r="AY56" s="44">
        <v>141937.25</v>
      </c>
    </row>
    <row r="57" spans="1:51" ht="12.75">
      <c r="A57" s="43"/>
      <c r="B57" s="39" t="s">
        <v>137</v>
      </c>
      <c r="D57" s="44"/>
      <c r="E57" s="44"/>
      <c r="F57" s="44"/>
      <c r="G57" s="44"/>
      <c r="H57" s="44"/>
      <c r="I57" s="44"/>
      <c r="J57" s="44"/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0</v>
      </c>
      <c r="AW57" s="44">
        <v>0</v>
      </c>
      <c r="AX57" s="44">
        <v>0</v>
      </c>
      <c r="AY57" s="44">
        <v>0</v>
      </c>
    </row>
    <row r="58" spans="1:51" ht="12.75">
      <c r="A58" s="43"/>
      <c r="B58" s="39" t="s">
        <v>138</v>
      </c>
      <c r="C58" s="51"/>
      <c r="D58" s="44"/>
      <c r="E58" s="44"/>
      <c r="F58" s="44"/>
      <c r="G58" s="44"/>
      <c r="H58" s="44"/>
      <c r="I58" s="44"/>
      <c r="J58" s="44"/>
      <c r="K58" s="44">
        <v>3697.433</v>
      </c>
      <c r="L58" s="44">
        <v>7841.134</v>
      </c>
      <c r="M58" s="44">
        <v>6245.976999999999</v>
      </c>
      <c r="N58" s="44">
        <v>9041.116</v>
      </c>
      <c r="O58" s="44">
        <v>8470.327</v>
      </c>
      <c r="P58" s="44">
        <v>9824</v>
      </c>
      <c r="Q58" s="44">
        <v>3208.862</v>
      </c>
      <c r="R58" s="44">
        <v>34263.198000000004</v>
      </c>
      <c r="S58" s="44">
        <v>3442.041</v>
      </c>
      <c r="T58" s="44">
        <v>20169.953</v>
      </c>
      <c r="U58" s="44">
        <v>36500.097</v>
      </c>
      <c r="V58" s="44">
        <v>7881.241</v>
      </c>
      <c r="W58" s="44">
        <v>167372.083</v>
      </c>
      <c r="X58" s="44">
        <v>27560.846</v>
      </c>
      <c r="Y58" s="44">
        <v>21784.263</v>
      </c>
      <c r="Z58" s="44">
        <v>19560.885000000002</v>
      </c>
      <c r="AA58" s="44">
        <v>13368.037</v>
      </c>
      <c r="AB58" s="44">
        <v>10517.796</v>
      </c>
      <c r="AC58" s="44">
        <v>7579.639197488843</v>
      </c>
      <c r="AD58" s="44">
        <v>5867.9204388208855</v>
      </c>
      <c r="AE58" s="44">
        <v>3657.3179983583514</v>
      </c>
      <c r="AF58" s="44">
        <v>3125.3469999999998</v>
      </c>
      <c r="AG58" s="44">
        <v>129762.131</v>
      </c>
      <c r="AH58" s="44">
        <v>13027.78</v>
      </c>
      <c r="AI58" s="44">
        <v>8327.547</v>
      </c>
      <c r="AJ58" s="44">
        <v>13044.739</v>
      </c>
      <c r="AK58" s="44">
        <v>6986.6849999999995</v>
      </c>
      <c r="AL58" s="44">
        <v>8056.6990000000005</v>
      </c>
      <c r="AM58" s="44">
        <v>9962.101</v>
      </c>
      <c r="AN58" s="44">
        <v>17485.08</v>
      </c>
      <c r="AO58" s="44">
        <v>50227.465000000004</v>
      </c>
      <c r="AP58" s="44">
        <v>24469.922</v>
      </c>
      <c r="AQ58" s="44">
        <v>13864.189</v>
      </c>
      <c r="AR58" s="44">
        <v>34119.784999999996</v>
      </c>
      <c r="AS58" s="44">
        <v>23480.150261612845</v>
      </c>
      <c r="AT58" s="44">
        <v>28868.787</v>
      </c>
      <c r="AU58" s="44">
        <v>18827.846999999998</v>
      </c>
      <c r="AV58" s="44">
        <v>16670.416</v>
      </c>
      <c r="AW58" s="44">
        <v>13619.567</v>
      </c>
      <c r="AX58" s="44">
        <v>20377.472</v>
      </c>
      <c r="AY58" s="44">
        <v>29981.725</v>
      </c>
    </row>
    <row r="59" spans="1:51" s="33" customFormat="1" ht="12.75">
      <c r="A59" s="28" t="s">
        <v>139</v>
      </c>
      <c r="B59" s="31"/>
      <c r="C59" s="31"/>
      <c r="D59" s="32">
        <f aca="true" t="shared" si="9" ref="D59:AV59">SUM(D60:D65)</f>
        <v>8985000</v>
      </c>
      <c r="E59" s="32">
        <f t="shared" si="9"/>
        <v>9749000</v>
      </c>
      <c r="F59" s="32">
        <f t="shared" si="9"/>
        <v>11811000</v>
      </c>
      <c r="G59" s="32">
        <f t="shared" si="9"/>
        <v>13082000</v>
      </c>
      <c r="H59" s="32">
        <f t="shared" si="9"/>
        <v>13110000</v>
      </c>
      <c r="I59" s="32">
        <f t="shared" si="9"/>
        <v>11513000</v>
      </c>
      <c r="J59" s="32">
        <f t="shared" si="9"/>
        <v>12976000</v>
      </c>
      <c r="K59" s="32">
        <f t="shared" si="9"/>
        <v>14727778.993</v>
      </c>
      <c r="L59" s="32">
        <f t="shared" si="9"/>
        <v>15919936.015999999</v>
      </c>
      <c r="M59" s="32">
        <f t="shared" si="9"/>
        <v>15801196.766999999</v>
      </c>
      <c r="N59" s="32">
        <f t="shared" si="9"/>
        <v>14674584.953000002</v>
      </c>
      <c r="O59" s="32">
        <f t="shared" si="9"/>
        <v>14678713.403</v>
      </c>
      <c r="P59" s="32">
        <f t="shared" si="9"/>
        <v>14188861.929</v>
      </c>
      <c r="Q59" s="32">
        <f t="shared" si="9"/>
        <v>14083720.203</v>
      </c>
      <c r="R59" s="32">
        <f t="shared" si="9"/>
        <v>7555594.262</v>
      </c>
      <c r="S59" s="32">
        <f t="shared" si="9"/>
        <v>11733664.258</v>
      </c>
      <c r="T59" s="32">
        <f t="shared" si="9"/>
        <v>9099697.895</v>
      </c>
      <c r="U59" s="32">
        <f t="shared" si="9"/>
        <v>7798458.425</v>
      </c>
      <c r="V59" s="32">
        <f t="shared" si="9"/>
        <v>7157127.4120000005</v>
      </c>
      <c r="W59" s="32">
        <f t="shared" si="9"/>
        <v>7217862.884000001</v>
      </c>
      <c r="X59" s="32">
        <f t="shared" si="9"/>
        <v>5340840.024</v>
      </c>
      <c r="Y59" s="32">
        <f t="shared" si="9"/>
        <v>3247507.56</v>
      </c>
      <c r="Z59" s="32">
        <f t="shared" si="9"/>
        <v>1178277.1609999998</v>
      </c>
      <c r="AA59" s="32">
        <f t="shared" si="9"/>
        <v>1017628.572</v>
      </c>
      <c r="AB59" s="32">
        <f t="shared" si="9"/>
        <v>912299.53</v>
      </c>
      <c r="AC59" s="32">
        <f t="shared" si="9"/>
        <v>887676.433104624</v>
      </c>
      <c r="AD59" s="32">
        <f t="shared" si="9"/>
        <v>932140.7591452022</v>
      </c>
      <c r="AE59" s="32">
        <f t="shared" si="9"/>
        <v>618949.4504355175</v>
      </c>
      <c r="AF59" s="32">
        <f t="shared" si="9"/>
        <v>337154.95800000004</v>
      </c>
      <c r="AG59" s="32">
        <f t="shared" si="9"/>
        <v>1084208.498</v>
      </c>
      <c r="AH59" s="32">
        <f t="shared" si="9"/>
        <v>2273170.208</v>
      </c>
      <c r="AI59" s="32">
        <f t="shared" si="9"/>
        <v>2957064.752</v>
      </c>
      <c r="AJ59" s="32">
        <f t="shared" si="9"/>
        <v>2120064.237</v>
      </c>
      <c r="AK59" s="32">
        <f t="shared" si="9"/>
        <v>1743115.73</v>
      </c>
      <c r="AL59" s="32">
        <f t="shared" si="9"/>
        <v>1544271.358</v>
      </c>
      <c r="AM59" s="32">
        <f t="shared" si="9"/>
        <v>2402837.665</v>
      </c>
      <c r="AN59" s="32">
        <f t="shared" si="9"/>
        <v>2172720.04</v>
      </c>
      <c r="AO59" s="32">
        <f t="shared" si="9"/>
        <v>3832815.1180000002</v>
      </c>
      <c r="AP59" s="32">
        <f t="shared" si="9"/>
        <v>4198225.251</v>
      </c>
      <c r="AQ59" s="32">
        <f t="shared" si="9"/>
        <v>5185225.109999999</v>
      </c>
      <c r="AR59" s="32">
        <f t="shared" si="9"/>
        <v>5170823.737000001</v>
      </c>
      <c r="AS59" s="32">
        <f t="shared" si="9"/>
        <v>5029908.693570821</v>
      </c>
      <c r="AT59" s="32">
        <f t="shared" si="9"/>
        <v>5201811.963</v>
      </c>
      <c r="AU59" s="32">
        <f t="shared" si="9"/>
        <v>4728162.814</v>
      </c>
      <c r="AV59" s="32">
        <f t="shared" si="9"/>
        <v>4647390.478</v>
      </c>
      <c r="AW59" s="32">
        <f>SUM(AW60:AW65)</f>
        <v>5167579.568</v>
      </c>
      <c r="AX59" s="32">
        <f>SUM(AX60:AX65)</f>
        <v>5627431.7020000005</v>
      </c>
      <c r="AY59" s="32">
        <f>SUM(AY60:AY65)</f>
        <v>5637383.039</v>
      </c>
    </row>
    <row r="60" spans="1:51" ht="12.75">
      <c r="A60" s="34"/>
      <c r="B60" s="54" t="s">
        <v>140</v>
      </c>
      <c r="C60" s="54"/>
      <c r="D60" s="36"/>
      <c r="E60" s="36"/>
      <c r="F60" s="36"/>
      <c r="G60" s="36"/>
      <c r="H60" s="36"/>
      <c r="I60" s="36"/>
      <c r="J60" s="36"/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</row>
    <row r="61" spans="1:51" ht="12.75">
      <c r="A61" s="34"/>
      <c r="B61" s="54" t="s">
        <v>141</v>
      </c>
      <c r="C61" s="54"/>
      <c r="D61" s="36"/>
      <c r="E61" s="36"/>
      <c r="F61" s="36"/>
      <c r="G61" s="36"/>
      <c r="H61" s="36"/>
      <c r="I61" s="36"/>
      <c r="J61" s="36"/>
      <c r="K61" s="36">
        <v>190.026</v>
      </c>
      <c r="L61" s="36">
        <v>186.041</v>
      </c>
      <c r="M61" s="36">
        <v>115.858</v>
      </c>
      <c r="N61" s="36">
        <v>200.186</v>
      </c>
      <c r="O61" s="36">
        <v>407.479</v>
      </c>
      <c r="P61" s="36">
        <v>105.682</v>
      </c>
      <c r="Q61" s="36">
        <v>161.583</v>
      </c>
      <c r="R61" s="36">
        <v>515.949</v>
      </c>
      <c r="S61" s="36">
        <v>361.645</v>
      </c>
      <c r="T61" s="36">
        <v>1283.453</v>
      </c>
      <c r="U61" s="36">
        <v>5581</v>
      </c>
      <c r="V61" s="36">
        <v>427.371</v>
      </c>
      <c r="W61" s="36">
        <v>968.485</v>
      </c>
      <c r="X61" s="36">
        <v>35027.436</v>
      </c>
      <c r="Y61" s="36">
        <v>2063.089</v>
      </c>
      <c r="Z61" s="36">
        <v>746.582</v>
      </c>
      <c r="AA61" s="36">
        <v>695.087</v>
      </c>
      <c r="AB61" s="36">
        <v>1585</v>
      </c>
      <c r="AC61" s="36">
        <v>3118</v>
      </c>
      <c r="AD61" s="36">
        <f>(AC61+AE61)/2</f>
        <v>1740</v>
      </c>
      <c r="AE61" s="36">
        <v>362</v>
      </c>
      <c r="AF61" s="36">
        <v>712.378</v>
      </c>
      <c r="AG61" s="36">
        <v>16047.453000000001</v>
      </c>
      <c r="AH61" s="36">
        <v>1427.899</v>
      </c>
      <c r="AI61" s="36">
        <v>4250.085</v>
      </c>
      <c r="AJ61" s="36">
        <v>1292.299</v>
      </c>
      <c r="AK61" s="36">
        <v>3644.072</v>
      </c>
      <c r="AL61" s="36">
        <v>4455.142</v>
      </c>
      <c r="AM61" s="36">
        <v>5020.47</v>
      </c>
      <c r="AN61" s="36">
        <v>7682.658</v>
      </c>
      <c r="AO61" s="36">
        <v>8518.62</v>
      </c>
      <c r="AP61" s="36">
        <v>7177.336</v>
      </c>
      <c r="AQ61" s="36">
        <v>4306.719</v>
      </c>
      <c r="AR61" s="36">
        <v>2481.105</v>
      </c>
      <c r="AS61" s="36">
        <v>11673.65087978772</v>
      </c>
      <c r="AT61" s="36">
        <v>16366.036000000002</v>
      </c>
      <c r="AU61" s="36">
        <v>5811.539</v>
      </c>
      <c r="AV61" s="36">
        <v>8224.902</v>
      </c>
      <c r="AW61" s="36">
        <v>9327.919</v>
      </c>
      <c r="AX61" s="36">
        <v>9606.149</v>
      </c>
      <c r="AY61" s="36">
        <v>9676.668</v>
      </c>
    </row>
    <row r="62" spans="1:51" ht="12.75">
      <c r="A62" s="34"/>
      <c r="B62" s="60" t="s">
        <v>142</v>
      </c>
      <c r="C62" s="54"/>
      <c r="D62" s="36">
        <v>8985000</v>
      </c>
      <c r="E62" s="36">
        <v>9749000</v>
      </c>
      <c r="F62" s="36">
        <v>11811000</v>
      </c>
      <c r="G62" s="36">
        <v>13082000</v>
      </c>
      <c r="H62" s="36">
        <v>13110000</v>
      </c>
      <c r="I62" s="36">
        <v>11513000</v>
      </c>
      <c r="J62" s="36">
        <v>12976000</v>
      </c>
      <c r="K62" s="36">
        <v>14721000</v>
      </c>
      <c r="L62" s="36">
        <v>15911000</v>
      </c>
      <c r="M62" s="36">
        <v>15787330.416</v>
      </c>
      <c r="N62" s="36">
        <v>14659000</v>
      </c>
      <c r="O62" s="36">
        <v>14661000</v>
      </c>
      <c r="P62" s="36">
        <v>14176000</v>
      </c>
      <c r="Q62" s="36">
        <v>14069000</v>
      </c>
      <c r="R62" s="36">
        <v>7541000</v>
      </c>
      <c r="S62" s="36">
        <v>11715000</v>
      </c>
      <c r="T62" s="36">
        <v>9078000</v>
      </c>
      <c r="U62" s="36">
        <v>7772000</v>
      </c>
      <c r="V62" s="36">
        <v>7136000</v>
      </c>
      <c r="W62" s="36">
        <v>7164000</v>
      </c>
      <c r="X62" s="36">
        <v>5279000</v>
      </c>
      <c r="Y62" s="36">
        <v>3216000</v>
      </c>
      <c r="Z62" s="36">
        <v>1145000</v>
      </c>
      <c r="AA62" s="36">
        <v>985000</v>
      </c>
      <c r="AB62" s="36">
        <v>883000</v>
      </c>
      <c r="AC62" s="36">
        <v>856000</v>
      </c>
      <c r="AD62" s="36">
        <v>903000</v>
      </c>
      <c r="AE62" s="36">
        <v>594000</v>
      </c>
      <c r="AF62" s="36">
        <v>309000</v>
      </c>
      <c r="AG62" s="36">
        <v>1038000</v>
      </c>
      <c r="AH62" s="36">
        <v>2233000</v>
      </c>
      <c r="AI62" s="36">
        <v>2919000</v>
      </c>
      <c r="AJ62" s="36">
        <v>2085000</v>
      </c>
      <c r="AK62" s="36">
        <v>1737000</v>
      </c>
      <c r="AL62" s="36">
        <v>1535000</v>
      </c>
      <c r="AM62" s="36">
        <v>2353000</v>
      </c>
      <c r="AN62" s="36">
        <v>2111000</v>
      </c>
      <c r="AO62" s="36">
        <v>3746000</v>
      </c>
      <c r="AP62" s="36">
        <v>4118000</v>
      </c>
      <c r="AQ62" s="36">
        <v>5051000</v>
      </c>
      <c r="AR62" s="36">
        <v>5006000</v>
      </c>
      <c r="AS62" s="36">
        <v>4720000</v>
      </c>
      <c r="AT62" s="36">
        <v>4689000</v>
      </c>
      <c r="AU62" s="36">
        <v>4649000</v>
      </c>
      <c r="AV62" s="36">
        <v>4539000</v>
      </c>
      <c r="AW62" s="36">
        <v>4889000</v>
      </c>
      <c r="AX62" s="36">
        <v>5414000</v>
      </c>
      <c r="AY62" s="36">
        <v>5285000</v>
      </c>
    </row>
    <row r="63" spans="1:51" ht="12.75">
      <c r="A63" s="34"/>
      <c r="B63" s="60" t="s">
        <v>143</v>
      </c>
      <c r="C63" s="54"/>
      <c r="D63" s="36"/>
      <c r="E63" s="36"/>
      <c r="F63" s="36"/>
      <c r="G63" s="36"/>
      <c r="H63" s="36"/>
      <c r="I63" s="36"/>
      <c r="J63" s="36"/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</row>
    <row r="64" spans="1:51" ht="12.75">
      <c r="A64" s="34"/>
      <c r="B64" s="60" t="s">
        <v>144</v>
      </c>
      <c r="C64" s="54"/>
      <c r="D64" s="36"/>
      <c r="E64" s="36"/>
      <c r="F64" s="36"/>
      <c r="G64" s="36"/>
      <c r="H64" s="36"/>
      <c r="I64" s="36"/>
      <c r="J64" s="36"/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</row>
    <row r="65" spans="1:51" ht="12.75">
      <c r="A65" s="34"/>
      <c r="B65" s="51" t="s">
        <v>145</v>
      </c>
      <c r="C65" s="51"/>
      <c r="D65" s="36"/>
      <c r="E65" s="36"/>
      <c r="F65" s="36"/>
      <c r="G65" s="36"/>
      <c r="H65" s="36"/>
      <c r="I65" s="36"/>
      <c r="J65" s="36"/>
      <c r="K65" s="36">
        <v>6588.967000000001</v>
      </c>
      <c r="L65" s="36">
        <v>8749.974999999999</v>
      </c>
      <c r="M65" s="36">
        <v>13750.492999999999</v>
      </c>
      <c r="N65" s="36">
        <v>15384.767</v>
      </c>
      <c r="O65" s="36">
        <v>17305.924</v>
      </c>
      <c r="P65" s="36">
        <v>12756.247</v>
      </c>
      <c r="Q65" s="36">
        <v>14558.62</v>
      </c>
      <c r="R65" s="36">
        <v>14078.313</v>
      </c>
      <c r="S65" s="36">
        <v>18302.613</v>
      </c>
      <c r="T65" s="36">
        <v>20414.442000000003</v>
      </c>
      <c r="U65" s="36">
        <v>20877.425000000003</v>
      </c>
      <c r="V65" s="36">
        <v>20700.040999999997</v>
      </c>
      <c r="W65" s="36">
        <v>52894.399</v>
      </c>
      <c r="X65" s="36">
        <v>26812.588000000003</v>
      </c>
      <c r="Y65" s="36">
        <v>29444.471</v>
      </c>
      <c r="Z65" s="36">
        <v>32530.579</v>
      </c>
      <c r="AA65" s="36">
        <v>31933.485</v>
      </c>
      <c r="AB65" s="36">
        <v>27714.53</v>
      </c>
      <c r="AC65" s="36">
        <v>28558.433104624066</v>
      </c>
      <c r="AD65" s="36">
        <v>27400.759145202217</v>
      </c>
      <c r="AE65" s="36">
        <v>24587.450435517512</v>
      </c>
      <c r="AF65" s="36">
        <v>27442.58</v>
      </c>
      <c r="AG65" s="36">
        <v>30161.045</v>
      </c>
      <c r="AH65" s="36">
        <v>38742.309</v>
      </c>
      <c r="AI65" s="36">
        <v>33814.667</v>
      </c>
      <c r="AJ65" s="36">
        <v>33771.93800000001</v>
      </c>
      <c r="AK65" s="36">
        <v>2471.658</v>
      </c>
      <c r="AL65" s="36">
        <v>4816.215999999999</v>
      </c>
      <c r="AM65" s="36">
        <v>44817.19500000001</v>
      </c>
      <c r="AN65" s="36">
        <v>54037.382000000005</v>
      </c>
      <c r="AO65" s="36">
        <v>78296.498</v>
      </c>
      <c r="AP65" s="36">
        <v>73047.91500000001</v>
      </c>
      <c r="AQ65" s="36">
        <v>129918.39099999999</v>
      </c>
      <c r="AR65" s="36">
        <v>162342.632</v>
      </c>
      <c r="AS65" s="36">
        <v>298235.0426910332</v>
      </c>
      <c r="AT65" s="36">
        <v>496445.92699999997</v>
      </c>
      <c r="AU65" s="36">
        <v>73351.275</v>
      </c>
      <c r="AV65" s="36">
        <v>100165.57600000002</v>
      </c>
      <c r="AW65" s="36">
        <v>269251.649</v>
      </c>
      <c r="AX65" s="36">
        <v>203825.553</v>
      </c>
      <c r="AY65" s="36">
        <v>342706.371</v>
      </c>
    </row>
    <row r="66" spans="1:51" s="33" customFormat="1" ht="12.75">
      <c r="A66" s="46" t="s">
        <v>146</v>
      </c>
      <c r="B66" s="46"/>
      <c r="C66" s="46"/>
      <c r="D66" s="32"/>
      <c r="E66" s="32"/>
      <c r="F66" s="32"/>
      <c r="G66" s="32"/>
      <c r="H66" s="32"/>
      <c r="I66" s="32"/>
      <c r="J66" s="32"/>
      <c r="K66" s="32">
        <v>27357.022000000004</v>
      </c>
      <c r="L66" s="32">
        <v>28135.946</v>
      </c>
      <c r="M66" s="32">
        <v>26495.468000000004</v>
      </c>
      <c r="N66" s="32">
        <v>29801.463000000003</v>
      </c>
      <c r="O66" s="32">
        <v>34097.037000000004</v>
      </c>
      <c r="P66" s="32">
        <v>31404.742000000006</v>
      </c>
      <c r="Q66" s="32">
        <v>39738.42500000002</v>
      </c>
      <c r="R66" s="32">
        <v>36880.715000000004</v>
      </c>
      <c r="S66" s="32">
        <v>44352.842</v>
      </c>
      <c r="T66" s="32">
        <v>66818.30900000001</v>
      </c>
      <c r="U66" s="32">
        <v>61878.22899999999</v>
      </c>
      <c r="V66" s="32">
        <v>134448.174</v>
      </c>
      <c r="W66" s="32">
        <v>64871.884000000005</v>
      </c>
      <c r="X66" s="32">
        <v>86354.31400000001</v>
      </c>
      <c r="Y66" s="32">
        <v>79481.82299999999</v>
      </c>
      <c r="Z66" s="32">
        <v>86333.64699999997</v>
      </c>
      <c r="AA66" s="32">
        <v>78962.59199999999</v>
      </c>
      <c r="AB66" s="32">
        <v>56510.68699999999</v>
      </c>
      <c r="AC66" s="32">
        <v>50709.15972082822</v>
      </c>
      <c r="AD66" s="32">
        <v>51562.09025963526</v>
      </c>
      <c r="AE66" s="32">
        <v>44219.7725898768</v>
      </c>
      <c r="AF66" s="32">
        <v>55637.999</v>
      </c>
      <c r="AG66" s="32">
        <v>56020.42369254573</v>
      </c>
      <c r="AH66" s="32">
        <v>71942.2892330735</v>
      </c>
      <c r="AI66" s="32">
        <v>61705.0616263536</v>
      </c>
      <c r="AJ66" s="32">
        <v>125026.06062971837</v>
      </c>
      <c r="AK66" s="32">
        <v>34954.704</v>
      </c>
      <c r="AL66" s="32">
        <v>43361.388000000006</v>
      </c>
      <c r="AM66" s="32">
        <v>69117.468</v>
      </c>
      <c r="AN66" s="32">
        <v>83095.10499999998</v>
      </c>
      <c r="AO66" s="32">
        <v>114288.92700000001</v>
      </c>
      <c r="AP66" s="32">
        <v>104920.084</v>
      </c>
      <c r="AQ66" s="32">
        <v>124593.221</v>
      </c>
      <c r="AR66" s="32">
        <v>122645.717</v>
      </c>
      <c r="AS66" s="32">
        <v>141619.426</v>
      </c>
      <c r="AT66" s="32">
        <v>132280.85127478663</v>
      </c>
      <c r="AU66" s="32">
        <v>156023.22348999648</v>
      </c>
      <c r="AV66" s="32">
        <v>180499.48</v>
      </c>
      <c r="AW66" s="32">
        <v>220252.829</v>
      </c>
      <c r="AX66" s="32">
        <v>221493.39599999998</v>
      </c>
      <c r="AY66" s="32">
        <v>234208.56300000005</v>
      </c>
    </row>
    <row r="67" spans="1:51" s="33" customFormat="1" ht="12.75">
      <c r="A67" s="46"/>
      <c r="B67" s="46"/>
      <c r="C67" s="4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</row>
    <row r="68" spans="1:3" ht="12.75">
      <c r="A68" s="27"/>
      <c r="B68" s="51"/>
      <c r="C68" s="51"/>
    </row>
    <row r="69" spans="1:3" ht="12.75">
      <c r="A69" s="27"/>
      <c r="B69" s="51"/>
      <c r="C69" s="51"/>
    </row>
    <row r="70" spans="1:51" ht="12.75">
      <c r="A70" s="27"/>
      <c r="B70" s="51"/>
      <c r="C70" s="37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</row>
    <row r="71" spans="1:51" ht="12.75">
      <c r="A71" s="27"/>
      <c r="B71" s="51"/>
      <c r="C71" s="37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</row>
    <row r="72" spans="1:51" ht="12.75">
      <c r="A72" s="27"/>
      <c r="B72" s="51"/>
      <c r="C72" s="37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</row>
    <row r="73" spans="1:51" ht="12.75">
      <c r="A73" s="27"/>
      <c r="B73" s="51"/>
      <c r="C73" s="37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</row>
    <row r="74" spans="1:51" ht="12.75">
      <c r="A74" s="27"/>
      <c r="B74" s="51"/>
      <c r="C74" s="37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</row>
    <row r="75" spans="1:3" ht="12.75">
      <c r="A75" s="27"/>
      <c r="B75" s="51"/>
      <c r="C75" s="51"/>
    </row>
    <row r="76" spans="1:3" ht="12.75">
      <c r="A76" s="27"/>
      <c r="B76" s="51"/>
      <c r="C76" s="51"/>
    </row>
    <row r="77" spans="1:3" ht="12.75">
      <c r="A77" s="27"/>
      <c r="B77" s="51"/>
      <c r="C77" s="51"/>
    </row>
    <row r="78" spans="1:3" ht="12.75">
      <c r="A78" s="27"/>
      <c r="B78" s="51"/>
      <c r="C78" s="51"/>
    </row>
    <row r="79" spans="1:3" ht="12.75">
      <c r="A79" s="27"/>
      <c r="B79" s="51"/>
      <c r="C79" s="51"/>
    </row>
    <row r="80" spans="1:3" ht="12.75">
      <c r="A80" s="27"/>
      <c r="B80" s="51"/>
      <c r="C80" s="51"/>
    </row>
    <row r="81" spans="1:3" ht="12.75">
      <c r="A81" s="27"/>
      <c r="B81" s="51"/>
      <c r="C81" s="51"/>
    </row>
    <row r="82" spans="1:3" ht="12.75">
      <c r="A82" s="27"/>
      <c r="B82" s="51"/>
      <c r="C82" s="51"/>
    </row>
    <row r="83" spans="1:3" ht="12.75">
      <c r="A83" s="27"/>
      <c r="B83" s="51"/>
      <c r="C83" s="51"/>
    </row>
    <row r="84" spans="1:3" ht="12.75">
      <c r="A84" s="27"/>
      <c r="B84" s="51"/>
      <c r="C84" s="51"/>
    </row>
    <row r="85" spans="1:3" ht="12.75">
      <c r="A85" s="27"/>
      <c r="B85" s="51"/>
      <c r="C85" s="51"/>
    </row>
    <row r="86" spans="1:3" ht="12.75">
      <c r="A86" s="27"/>
      <c r="B86" s="51"/>
      <c r="C86" s="51"/>
    </row>
    <row r="87" spans="1:3" ht="12.75">
      <c r="A87" s="27"/>
      <c r="B87" s="51"/>
      <c r="C87" s="51"/>
    </row>
    <row r="88" spans="1:3" ht="12.75">
      <c r="A88" s="27"/>
      <c r="B88" s="51"/>
      <c r="C88" s="51"/>
    </row>
    <row r="89" spans="1:3" ht="12.75">
      <c r="A89" s="27"/>
      <c r="B89" s="51"/>
      <c r="C89" s="51"/>
    </row>
    <row r="90" spans="1:3" ht="12.75">
      <c r="A90" s="27"/>
      <c r="B90" s="51"/>
      <c r="C90" s="51"/>
    </row>
    <row r="91" spans="1:3" ht="12.75">
      <c r="A91" s="27"/>
      <c r="B91" s="51"/>
      <c r="C91" s="51"/>
    </row>
    <row r="92" spans="1:3" ht="12.75">
      <c r="A92" s="27"/>
      <c r="B92" s="51"/>
      <c r="C92" s="51"/>
    </row>
    <row r="93" spans="1:3" ht="12.75">
      <c r="A93" s="27"/>
      <c r="B93" s="51"/>
      <c r="C93" s="51"/>
    </row>
    <row r="94" spans="1:3" ht="12.75">
      <c r="A94" s="27"/>
      <c r="B94" s="51"/>
      <c r="C94" s="51"/>
    </row>
    <row r="95" spans="1:3" ht="12.75">
      <c r="A95" s="27"/>
      <c r="B95" s="51"/>
      <c r="C95" s="51"/>
    </row>
    <row r="96" spans="1:3" s="33" customFormat="1" ht="12.75">
      <c r="A96" s="27"/>
      <c r="B96" s="51"/>
      <c r="C96" s="51"/>
    </row>
    <row r="97" spans="1:3" ht="12.75">
      <c r="A97" s="27"/>
      <c r="B97" s="51"/>
      <c r="C97" s="51"/>
    </row>
    <row r="98" spans="1:3" s="31" customFormat="1" ht="12.75">
      <c r="A98" s="27"/>
      <c r="B98" s="51"/>
      <c r="C98" s="51"/>
    </row>
    <row r="99" spans="1:3" s="35" customFormat="1" ht="12.75">
      <c r="A99" s="27"/>
      <c r="B99" s="51"/>
      <c r="C99" s="51"/>
    </row>
    <row r="100" spans="1:3" ht="12.75">
      <c r="A100" s="27"/>
      <c r="B100" s="51"/>
      <c r="C100" s="51"/>
    </row>
    <row r="101" spans="1:3" ht="12.75">
      <c r="A101" s="27"/>
      <c r="B101" s="51"/>
      <c r="C101" s="51"/>
    </row>
    <row r="102" spans="1:3" ht="12.75">
      <c r="A102" s="27"/>
      <c r="B102" s="51"/>
      <c r="C102" s="51"/>
    </row>
    <row r="103" spans="1:3" ht="12.75">
      <c r="A103" s="27"/>
      <c r="B103" s="51"/>
      <c r="C103" s="51"/>
    </row>
    <row r="104" spans="1:3" ht="12.75">
      <c r="A104" s="27"/>
      <c r="B104" s="51"/>
      <c r="C104" s="51"/>
    </row>
    <row r="105" spans="1:3" ht="12.75">
      <c r="A105" s="27"/>
      <c r="B105" s="51"/>
      <c r="C105" s="51"/>
    </row>
    <row r="106" spans="1:2" ht="12.75">
      <c r="A106" s="27"/>
      <c r="B106" s="51"/>
    </row>
    <row r="107" spans="1:2" ht="12.75">
      <c r="A107" s="27"/>
      <c r="B107" s="51"/>
    </row>
    <row r="108" spans="1:2" ht="12.75">
      <c r="A108" s="27"/>
      <c r="B108" s="51"/>
    </row>
    <row r="109" spans="1:2" ht="12.75">
      <c r="A109" s="27"/>
      <c r="B109" s="51"/>
    </row>
    <row r="110" spans="1:2" ht="12.75">
      <c r="A110" s="27"/>
      <c r="B110" s="51"/>
    </row>
    <row r="111" spans="1:2" ht="12.75">
      <c r="A111" s="27"/>
      <c r="B111" s="51"/>
    </row>
    <row r="112" spans="1:2" ht="12.75">
      <c r="A112" s="27"/>
      <c r="B112" s="51"/>
    </row>
    <row r="113" spans="1:2" ht="12.75">
      <c r="A113" s="27"/>
      <c r="B113" s="51"/>
    </row>
    <row r="114" spans="1:2" ht="12.75">
      <c r="A114" s="27"/>
      <c r="B114" s="51"/>
    </row>
    <row r="115" spans="1:2" ht="12.75">
      <c r="A115" s="27"/>
      <c r="B115" s="51"/>
    </row>
    <row r="116" spans="1:2" ht="12.75">
      <c r="A116" s="27"/>
      <c r="B116" s="51"/>
    </row>
    <row r="117" spans="1:2" ht="12.75">
      <c r="A117" s="27"/>
      <c r="B117" s="51"/>
    </row>
    <row r="118" spans="1:2" ht="12.75">
      <c r="A118" s="27"/>
      <c r="B118" s="51"/>
    </row>
    <row r="119" spans="1:2" ht="12.75">
      <c r="A119" s="27"/>
      <c r="B119" s="51"/>
    </row>
    <row r="120" spans="1:2" ht="12.75">
      <c r="A120" s="27"/>
      <c r="B120" s="51"/>
    </row>
    <row r="121" spans="1:2" ht="12.75">
      <c r="A121" s="27"/>
      <c r="B121" s="51"/>
    </row>
    <row r="122" spans="1:2" ht="12.75">
      <c r="A122" s="27"/>
      <c r="B122" s="51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3"/>
  <sheetViews>
    <sheetView zoomScale="75" zoomScaleNormal="75" zoomScalePageLayoutView="0" workbookViewId="0" topLeftCell="A1">
      <pane xSplit="3" ySplit="4" topLeftCell="AO29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A68" sqref="A68:IV74"/>
    </sheetView>
  </sheetViews>
  <sheetFormatPr defaultColWidth="14.28125" defaultRowHeight="12.75" outlineLevelRow="1"/>
  <cols>
    <col min="1" max="1" width="18.00390625" style="37" customWidth="1"/>
    <col min="2" max="2" width="16.28125" style="55" customWidth="1"/>
    <col min="3" max="3" width="40.8515625" style="55" customWidth="1"/>
    <col min="4" max="51" width="15.7109375" style="37" customWidth="1"/>
    <col min="52" max="16384" width="14.28125" style="37" customWidth="1"/>
  </cols>
  <sheetData>
    <row r="1" spans="1:51" ht="23.25">
      <c r="A1" s="81" t="s">
        <v>220</v>
      </c>
      <c r="B1" s="82"/>
      <c r="C1" s="82"/>
      <c r="D1" s="89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</row>
    <row r="2" spans="1:51" s="29" customFormat="1" ht="12.75">
      <c r="A2" s="84" t="s">
        <v>219</v>
      </c>
      <c r="B2" s="85"/>
      <c r="C2" s="85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</row>
    <row r="3" spans="1:51" s="29" customFormat="1" ht="15.75">
      <c r="A3" s="85" t="s">
        <v>217</v>
      </c>
      <c r="B3" s="87"/>
      <c r="C3" s="87"/>
      <c r="D3" s="88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</row>
    <row r="4" spans="1:51" s="33" customFormat="1" ht="12.75">
      <c r="A4" s="85"/>
      <c r="B4" s="85"/>
      <c r="C4" s="85"/>
      <c r="D4" s="88">
        <v>1961</v>
      </c>
      <c r="E4" s="88">
        <v>1962</v>
      </c>
      <c r="F4" s="88">
        <v>1963</v>
      </c>
      <c r="G4" s="88">
        <v>1964</v>
      </c>
      <c r="H4" s="88">
        <v>1965</v>
      </c>
      <c r="I4" s="88">
        <v>1966</v>
      </c>
      <c r="J4" s="88">
        <v>1967</v>
      </c>
      <c r="K4" s="88">
        <v>1968</v>
      </c>
      <c r="L4" s="88">
        <v>1969</v>
      </c>
      <c r="M4" s="88">
        <v>1970</v>
      </c>
      <c r="N4" s="88">
        <v>1971</v>
      </c>
      <c r="O4" s="88">
        <v>1972</v>
      </c>
      <c r="P4" s="88">
        <v>1973</v>
      </c>
      <c r="Q4" s="88">
        <v>1974</v>
      </c>
      <c r="R4" s="88">
        <v>1975</v>
      </c>
      <c r="S4" s="88">
        <v>1976</v>
      </c>
      <c r="T4" s="88">
        <v>1977</v>
      </c>
      <c r="U4" s="88">
        <v>1978</v>
      </c>
      <c r="V4" s="88">
        <v>1979</v>
      </c>
      <c r="W4" s="88">
        <v>1980</v>
      </c>
      <c r="X4" s="88">
        <v>1981</v>
      </c>
      <c r="Y4" s="88">
        <v>1982</v>
      </c>
      <c r="Z4" s="88">
        <v>1983</v>
      </c>
      <c r="AA4" s="88">
        <v>1984</v>
      </c>
      <c r="AB4" s="88">
        <v>1985</v>
      </c>
      <c r="AC4" s="88">
        <v>1986</v>
      </c>
      <c r="AD4" s="88">
        <v>1987</v>
      </c>
      <c r="AE4" s="88">
        <v>1988</v>
      </c>
      <c r="AF4" s="88">
        <v>1989</v>
      </c>
      <c r="AG4" s="88">
        <v>1990</v>
      </c>
      <c r="AH4" s="88">
        <v>1991</v>
      </c>
      <c r="AI4" s="88">
        <v>1992</v>
      </c>
      <c r="AJ4" s="88">
        <v>1993</v>
      </c>
      <c r="AK4" s="88">
        <v>1994</v>
      </c>
      <c r="AL4" s="88">
        <v>1995</v>
      </c>
      <c r="AM4" s="88">
        <v>1996</v>
      </c>
      <c r="AN4" s="88">
        <v>1997</v>
      </c>
      <c r="AO4" s="88">
        <v>1998</v>
      </c>
      <c r="AP4" s="88">
        <v>1999</v>
      </c>
      <c r="AQ4" s="88">
        <v>2000</v>
      </c>
      <c r="AR4" s="88">
        <v>2001</v>
      </c>
      <c r="AS4" s="88">
        <v>2002</v>
      </c>
      <c r="AT4" s="88">
        <v>2003</v>
      </c>
      <c r="AU4" s="88">
        <v>2004</v>
      </c>
      <c r="AV4" s="88">
        <v>2005</v>
      </c>
      <c r="AW4" s="88">
        <v>2006</v>
      </c>
      <c r="AX4" s="88">
        <v>2007</v>
      </c>
      <c r="AY4" s="88">
        <v>2008</v>
      </c>
    </row>
    <row r="5" spans="1:51" s="33" customFormat="1" ht="12.75">
      <c r="A5" s="28" t="s">
        <v>148</v>
      </c>
      <c r="B5" s="31"/>
      <c r="C5" s="31"/>
      <c r="D5" s="57">
        <f aca="true" t="shared" si="0" ref="D5:AV5">D6+D17+D20+D24+D27+D29+D34</f>
        <v>327996</v>
      </c>
      <c r="E5" s="57">
        <f t="shared" si="0"/>
        <v>280284</v>
      </c>
      <c r="F5" s="57">
        <f t="shared" si="0"/>
        <v>300558</v>
      </c>
      <c r="G5" s="57">
        <f t="shared" si="0"/>
        <v>304790</v>
      </c>
      <c r="H5" s="57">
        <f t="shared" si="0"/>
        <v>320287</v>
      </c>
      <c r="I5" s="57">
        <f t="shared" si="0"/>
        <v>291854</v>
      </c>
      <c r="J5" s="57">
        <f t="shared" si="0"/>
        <v>278323</v>
      </c>
      <c r="K5" s="57">
        <f t="shared" si="0"/>
        <v>316206.88399999996</v>
      </c>
      <c r="L5" s="57">
        <f t="shared" si="0"/>
        <v>321036.931</v>
      </c>
      <c r="M5" s="57">
        <f t="shared" si="0"/>
        <v>311420.9</v>
      </c>
      <c r="N5" s="57">
        <f t="shared" si="0"/>
        <v>303600.135</v>
      </c>
      <c r="O5" s="57">
        <f t="shared" si="0"/>
        <v>299017.55000000005</v>
      </c>
      <c r="P5" s="57">
        <f t="shared" si="0"/>
        <v>255643.565</v>
      </c>
      <c r="Q5" s="57">
        <f t="shared" si="0"/>
        <v>229870.15899999999</v>
      </c>
      <c r="R5" s="57">
        <f t="shared" si="0"/>
        <v>197856.144</v>
      </c>
      <c r="S5" s="57">
        <f t="shared" si="0"/>
        <v>254133.319</v>
      </c>
      <c r="T5" s="57">
        <f t="shared" si="0"/>
        <v>228680.087</v>
      </c>
      <c r="U5" s="57">
        <f t="shared" si="0"/>
        <v>187367.924</v>
      </c>
      <c r="V5" s="57">
        <f t="shared" si="0"/>
        <v>155735.5</v>
      </c>
      <c r="W5" s="57">
        <f t="shared" si="0"/>
        <v>132863.586</v>
      </c>
      <c r="X5" s="57">
        <f t="shared" si="0"/>
        <v>112007.826</v>
      </c>
      <c r="Y5" s="57">
        <f t="shared" si="0"/>
        <v>89641.379</v>
      </c>
      <c r="Z5" s="57">
        <f t="shared" si="0"/>
        <v>95829.008</v>
      </c>
      <c r="AA5" s="57">
        <f t="shared" si="0"/>
        <v>87567.75300000001</v>
      </c>
      <c r="AB5" s="57">
        <f t="shared" si="0"/>
        <v>106584.644</v>
      </c>
      <c r="AC5" s="57">
        <f t="shared" si="0"/>
        <v>127476.18597457568</v>
      </c>
      <c r="AD5" s="57">
        <f t="shared" si="0"/>
        <v>143685.36905188736</v>
      </c>
      <c r="AE5" s="57">
        <f t="shared" si="0"/>
        <v>165834.78043407027</v>
      </c>
      <c r="AF5" s="57">
        <f t="shared" si="0"/>
        <v>173170.055</v>
      </c>
      <c r="AG5" s="57">
        <f t="shared" si="0"/>
        <v>206580.857</v>
      </c>
      <c r="AH5" s="57">
        <f t="shared" si="0"/>
        <v>189786.12699999998</v>
      </c>
      <c r="AI5" s="57">
        <f t="shared" si="0"/>
        <v>175049.697</v>
      </c>
      <c r="AJ5" s="57">
        <f t="shared" si="0"/>
        <v>218942.17099999997</v>
      </c>
      <c r="AK5" s="57">
        <f t="shared" si="0"/>
        <v>233593.82200000001</v>
      </c>
      <c r="AL5" s="57">
        <f t="shared" si="0"/>
        <v>300715.706</v>
      </c>
      <c r="AM5" s="57">
        <f t="shared" si="0"/>
        <v>318690.354</v>
      </c>
      <c r="AN5" s="57">
        <f t="shared" si="0"/>
        <v>339644.331</v>
      </c>
      <c r="AO5" s="57">
        <f t="shared" si="0"/>
        <v>417757.918</v>
      </c>
      <c r="AP5" s="57">
        <f t="shared" si="0"/>
        <v>327312.88117164304</v>
      </c>
      <c r="AQ5" s="57">
        <f t="shared" si="0"/>
        <v>392967.237</v>
      </c>
      <c r="AR5" s="57">
        <f t="shared" si="0"/>
        <v>442750.037</v>
      </c>
      <c r="AS5" s="57">
        <f t="shared" si="0"/>
        <v>376822.5067314402</v>
      </c>
      <c r="AT5" s="57">
        <f t="shared" si="0"/>
        <v>287332.66099999996</v>
      </c>
      <c r="AU5" s="57">
        <f t="shared" si="0"/>
        <v>335768.121</v>
      </c>
      <c r="AV5" s="57">
        <f t="shared" si="0"/>
        <v>342711.691</v>
      </c>
      <c r="AW5" s="57">
        <f>AW6+AW17+AW20+AW24+AW27+AW29+AW34</f>
        <v>326553.11</v>
      </c>
      <c r="AX5" s="57">
        <f>AX6+AX17+AX20+AX24+AX27+AX29+AX34</f>
        <v>315702.712</v>
      </c>
      <c r="AY5" s="57">
        <f>AY6+AY17+AY20+AY24+AY27+AY29+AY34</f>
        <v>256500.836</v>
      </c>
    </row>
    <row r="6" spans="1:51" ht="12.75">
      <c r="A6" s="34"/>
      <c r="B6" s="54" t="s">
        <v>149</v>
      </c>
      <c r="C6" s="54"/>
      <c r="D6" s="36">
        <f aca="true" t="shared" si="1" ref="D6:AV6">SUM(D7:D16)</f>
        <v>251406</v>
      </c>
      <c r="E6" s="36">
        <f t="shared" si="1"/>
        <v>208903</v>
      </c>
      <c r="F6" s="36">
        <f t="shared" si="1"/>
        <v>232829</v>
      </c>
      <c r="G6" s="36">
        <f t="shared" si="1"/>
        <v>227766</v>
      </c>
      <c r="H6" s="36">
        <f t="shared" si="1"/>
        <v>247771</v>
      </c>
      <c r="I6" s="36">
        <f t="shared" si="1"/>
        <v>203858</v>
      </c>
      <c r="J6" s="36">
        <f t="shared" si="1"/>
        <v>192391</v>
      </c>
      <c r="K6" s="36">
        <f t="shared" si="1"/>
        <v>237387</v>
      </c>
      <c r="L6" s="36">
        <f t="shared" si="1"/>
        <v>227569</v>
      </c>
      <c r="M6" s="36">
        <f t="shared" si="1"/>
        <v>205605</v>
      </c>
      <c r="N6" s="36">
        <f t="shared" si="1"/>
        <v>201370</v>
      </c>
      <c r="O6" s="36">
        <f t="shared" si="1"/>
        <v>218070</v>
      </c>
      <c r="P6" s="36">
        <f t="shared" si="1"/>
        <v>167696</v>
      </c>
      <c r="Q6" s="36">
        <f t="shared" si="1"/>
        <v>162857</v>
      </c>
      <c r="R6" s="36">
        <f t="shared" si="1"/>
        <v>136996</v>
      </c>
      <c r="S6" s="36">
        <f t="shared" si="1"/>
        <v>181136</v>
      </c>
      <c r="T6" s="36">
        <f t="shared" si="1"/>
        <v>158985</v>
      </c>
      <c r="U6" s="36">
        <f t="shared" si="1"/>
        <v>118135</v>
      </c>
      <c r="V6" s="36">
        <f t="shared" si="1"/>
        <v>103819</v>
      </c>
      <c r="W6" s="36">
        <f t="shared" si="1"/>
        <v>90072</v>
      </c>
      <c r="X6" s="36">
        <f t="shared" si="1"/>
        <v>80063</v>
      </c>
      <c r="Y6" s="36">
        <f t="shared" si="1"/>
        <v>61442</v>
      </c>
      <c r="Z6" s="36">
        <f t="shared" si="1"/>
        <v>69742</v>
      </c>
      <c r="AA6" s="36">
        <f t="shared" si="1"/>
        <v>69319</v>
      </c>
      <c r="AB6" s="36">
        <f t="shared" si="1"/>
        <v>72095</v>
      </c>
      <c r="AC6" s="36">
        <f t="shared" si="1"/>
        <v>68034</v>
      </c>
      <c r="AD6" s="36">
        <f t="shared" si="1"/>
        <v>57386</v>
      </c>
      <c r="AE6" s="36">
        <f t="shared" si="1"/>
        <v>69030</v>
      </c>
      <c r="AF6" s="36">
        <f t="shared" si="1"/>
        <v>72219</v>
      </c>
      <c r="AG6" s="36">
        <f t="shared" si="1"/>
        <v>79803</v>
      </c>
      <c r="AH6" s="36">
        <f t="shared" si="1"/>
        <v>75299</v>
      </c>
      <c r="AI6" s="36">
        <f t="shared" si="1"/>
        <v>81479</v>
      </c>
      <c r="AJ6" s="36">
        <f t="shared" si="1"/>
        <v>75558</v>
      </c>
      <c r="AK6" s="36">
        <f t="shared" si="1"/>
        <v>81937</v>
      </c>
      <c r="AL6" s="36">
        <f t="shared" si="1"/>
        <v>98887</v>
      </c>
      <c r="AM6" s="36">
        <f t="shared" si="1"/>
        <v>105596</v>
      </c>
      <c r="AN6" s="36">
        <f t="shared" si="1"/>
        <v>119934</v>
      </c>
      <c r="AO6" s="36">
        <f t="shared" si="1"/>
        <v>102601</v>
      </c>
      <c r="AP6" s="36">
        <f t="shared" si="1"/>
        <v>113750</v>
      </c>
      <c r="AQ6" s="36">
        <f t="shared" si="1"/>
        <v>132514</v>
      </c>
      <c r="AR6" s="36">
        <f t="shared" si="1"/>
        <v>113836</v>
      </c>
      <c r="AS6" s="36">
        <f t="shared" si="1"/>
        <v>85642</v>
      </c>
      <c r="AT6" s="36">
        <f t="shared" si="1"/>
        <v>76513</v>
      </c>
      <c r="AU6" s="36">
        <f t="shared" si="1"/>
        <v>101194</v>
      </c>
      <c r="AV6" s="36">
        <f t="shared" si="1"/>
        <v>122818</v>
      </c>
      <c r="AW6" s="36">
        <f>SUM(AW7:AW16)</f>
        <v>131407</v>
      </c>
      <c r="AX6" s="36">
        <f>SUM(AX7:AX16)</f>
        <v>121125</v>
      </c>
      <c r="AY6" s="36">
        <f>SUM(AY7:AY16)</f>
        <v>57798</v>
      </c>
    </row>
    <row r="7" spans="1:51" ht="12.75" outlineLevel="1">
      <c r="A7" s="34"/>
      <c r="B7" s="54"/>
      <c r="C7" s="54" t="s">
        <v>150</v>
      </c>
      <c r="D7" s="36">
        <v>1162</v>
      </c>
      <c r="E7" s="36">
        <v>793</v>
      </c>
      <c r="F7" s="36">
        <v>971</v>
      </c>
      <c r="G7" s="36">
        <v>762</v>
      </c>
      <c r="H7" s="36">
        <v>713</v>
      </c>
      <c r="I7" s="36">
        <v>808</v>
      </c>
      <c r="J7" s="36">
        <v>789</v>
      </c>
      <c r="K7" s="36">
        <v>1313</v>
      </c>
      <c r="L7" s="36">
        <v>1688</v>
      </c>
      <c r="M7" s="36">
        <v>2063</v>
      </c>
      <c r="N7" s="36">
        <v>2420</v>
      </c>
      <c r="O7" s="36">
        <v>2697</v>
      </c>
      <c r="P7" s="36">
        <v>4765</v>
      </c>
      <c r="Q7" s="36">
        <v>5496</v>
      </c>
      <c r="R7" s="36">
        <v>6634</v>
      </c>
      <c r="S7" s="36">
        <v>5454</v>
      </c>
      <c r="T7" s="36">
        <v>4577</v>
      </c>
      <c r="U7" s="36">
        <v>3121</v>
      </c>
      <c r="V7" s="36">
        <v>3509</v>
      </c>
      <c r="W7" s="36">
        <v>15248</v>
      </c>
      <c r="X7" s="36">
        <v>3294</v>
      </c>
      <c r="Y7" s="36">
        <v>3231</v>
      </c>
      <c r="Z7" s="36">
        <v>1629</v>
      </c>
      <c r="AA7" s="36">
        <v>1813</v>
      </c>
      <c r="AB7" s="36">
        <v>2152</v>
      </c>
      <c r="AC7" s="36">
        <v>5851</v>
      </c>
      <c r="AD7" s="36">
        <v>4180</v>
      </c>
      <c r="AE7" s="36">
        <v>8383</v>
      </c>
      <c r="AF7" s="36">
        <v>8078</v>
      </c>
      <c r="AG7" s="36">
        <v>7106</v>
      </c>
      <c r="AH7" s="36">
        <v>8874</v>
      </c>
      <c r="AI7" s="36">
        <v>12065</v>
      </c>
      <c r="AJ7" s="36">
        <v>9327</v>
      </c>
      <c r="AK7" s="36">
        <v>10212</v>
      </c>
      <c r="AL7" s="36">
        <v>12667</v>
      </c>
      <c r="AM7" s="36">
        <v>16074</v>
      </c>
      <c r="AN7" s="36">
        <v>20267</v>
      </c>
      <c r="AO7" s="36">
        <v>22061</v>
      </c>
      <c r="AP7" s="36">
        <v>21381</v>
      </c>
      <c r="AQ7" s="36">
        <v>21307</v>
      </c>
      <c r="AR7" s="36">
        <v>28747</v>
      </c>
      <c r="AS7" s="36">
        <v>24402</v>
      </c>
      <c r="AT7" s="36">
        <v>30279</v>
      </c>
      <c r="AU7" s="36">
        <v>26761</v>
      </c>
      <c r="AV7" s="36">
        <v>51929</v>
      </c>
      <c r="AW7" s="36">
        <v>43794</v>
      </c>
      <c r="AX7" s="36">
        <v>46430</v>
      </c>
      <c r="AY7" s="36">
        <v>19750</v>
      </c>
    </row>
    <row r="8" spans="1:51" ht="12.75" outlineLevel="1">
      <c r="A8" s="34"/>
      <c r="B8" s="54"/>
      <c r="C8" s="54" t="s">
        <v>151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</row>
    <row r="9" spans="1:51" ht="12.75" outlineLevel="1">
      <c r="A9" s="34"/>
      <c r="B9" s="54"/>
      <c r="C9" s="54" t="s">
        <v>152</v>
      </c>
      <c r="D9" s="36">
        <v>218752</v>
      </c>
      <c r="E9" s="36">
        <v>170778</v>
      </c>
      <c r="F9" s="36">
        <v>195690</v>
      </c>
      <c r="G9" s="36">
        <v>196520</v>
      </c>
      <c r="H9" s="36">
        <v>215875</v>
      </c>
      <c r="I9" s="36">
        <v>173207</v>
      </c>
      <c r="J9" s="36">
        <v>163021</v>
      </c>
      <c r="K9" s="36">
        <v>205903</v>
      </c>
      <c r="L9" s="36">
        <v>205351</v>
      </c>
      <c r="M9" s="36">
        <v>180148</v>
      </c>
      <c r="N9" s="36">
        <v>177320</v>
      </c>
      <c r="O9" s="36">
        <v>192021</v>
      </c>
      <c r="P9" s="36">
        <v>149243</v>
      </c>
      <c r="Q9" s="36">
        <v>141871</v>
      </c>
      <c r="R9" s="36">
        <v>111546</v>
      </c>
      <c r="S9" s="36">
        <v>158588</v>
      </c>
      <c r="T9" s="36">
        <v>140136</v>
      </c>
      <c r="U9" s="36">
        <v>103076</v>
      </c>
      <c r="V9" s="36">
        <v>88452</v>
      </c>
      <c r="W9" s="36">
        <v>64945</v>
      </c>
      <c r="X9" s="36">
        <v>68115</v>
      </c>
      <c r="Y9" s="36">
        <v>51142</v>
      </c>
      <c r="Z9" s="36">
        <v>63040</v>
      </c>
      <c r="AA9" s="36">
        <v>64274</v>
      </c>
      <c r="AB9" s="36">
        <v>66206</v>
      </c>
      <c r="AC9" s="36">
        <v>57644</v>
      </c>
      <c r="AD9" s="36">
        <v>47206</v>
      </c>
      <c r="AE9" s="36">
        <v>54691</v>
      </c>
      <c r="AF9" s="36">
        <v>57470</v>
      </c>
      <c r="AG9" s="36">
        <v>63181</v>
      </c>
      <c r="AH9" s="36">
        <v>57649</v>
      </c>
      <c r="AI9" s="36">
        <v>60720</v>
      </c>
      <c r="AJ9" s="36">
        <v>53329</v>
      </c>
      <c r="AK9" s="36">
        <v>59051</v>
      </c>
      <c r="AL9" s="36">
        <v>72325</v>
      </c>
      <c r="AM9" s="36">
        <v>74728</v>
      </c>
      <c r="AN9" s="36">
        <v>82901</v>
      </c>
      <c r="AO9" s="36">
        <v>62226</v>
      </c>
      <c r="AP9" s="36">
        <v>68814</v>
      </c>
      <c r="AQ9" s="36">
        <v>87459</v>
      </c>
      <c r="AR9" s="36">
        <v>63138</v>
      </c>
      <c r="AS9" s="36">
        <v>40152</v>
      </c>
      <c r="AT9" s="36">
        <v>25423</v>
      </c>
      <c r="AU9" s="36">
        <v>41275</v>
      </c>
      <c r="AV9" s="36">
        <v>41737</v>
      </c>
      <c r="AW9" s="36">
        <v>55844</v>
      </c>
      <c r="AX9" s="36">
        <v>35798</v>
      </c>
      <c r="AY9" s="36">
        <v>11278</v>
      </c>
    </row>
    <row r="10" spans="1:51" ht="12.75" outlineLevel="1">
      <c r="A10" s="34"/>
      <c r="B10" s="54"/>
      <c r="C10" s="54" t="s">
        <v>153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</row>
    <row r="11" spans="1:51" ht="12.75" outlineLevel="1">
      <c r="A11" s="34"/>
      <c r="B11" s="54"/>
      <c r="C11" s="54" t="s">
        <v>154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</row>
    <row r="12" spans="1:51" ht="12.75" outlineLevel="1">
      <c r="A12" s="34"/>
      <c r="B12" s="54"/>
      <c r="C12" s="54" t="s">
        <v>155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476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2</v>
      </c>
      <c r="W12" s="36">
        <v>25</v>
      </c>
      <c r="X12" s="36">
        <v>3</v>
      </c>
      <c r="Y12" s="36">
        <v>0</v>
      </c>
      <c r="Z12" s="36">
        <v>84</v>
      </c>
      <c r="AA12" s="36">
        <v>78</v>
      </c>
      <c r="AB12" s="36">
        <v>86</v>
      </c>
      <c r="AC12" s="36">
        <v>161</v>
      </c>
      <c r="AD12" s="36">
        <v>177</v>
      </c>
      <c r="AE12" s="36">
        <v>67</v>
      </c>
      <c r="AF12" s="36">
        <v>92</v>
      </c>
      <c r="AG12" s="36">
        <v>93</v>
      </c>
      <c r="AH12" s="36">
        <v>145</v>
      </c>
      <c r="AI12" s="36">
        <v>30</v>
      </c>
      <c r="AJ12" s="36">
        <v>52</v>
      </c>
      <c r="AK12" s="36">
        <v>55</v>
      </c>
      <c r="AL12" s="36">
        <v>323</v>
      </c>
      <c r="AM12" s="36">
        <v>232</v>
      </c>
      <c r="AN12" s="36">
        <v>326</v>
      </c>
      <c r="AO12" s="36">
        <v>427</v>
      </c>
      <c r="AP12" s="36">
        <v>411</v>
      </c>
      <c r="AQ12" s="36">
        <v>634</v>
      </c>
      <c r="AR12" s="36">
        <v>573</v>
      </c>
      <c r="AS12" s="36">
        <v>387</v>
      </c>
      <c r="AT12" s="36">
        <v>363</v>
      </c>
      <c r="AU12" s="36">
        <v>269</v>
      </c>
      <c r="AV12" s="36">
        <v>529</v>
      </c>
      <c r="AW12" s="36">
        <v>497</v>
      </c>
      <c r="AX12" s="36">
        <v>470</v>
      </c>
      <c r="AY12" s="36">
        <v>555</v>
      </c>
    </row>
    <row r="13" spans="1:51" ht="12.75" outlineLevel="1">
      <c r="A13" s="34"/>
      <c r="B13" s="54"/>
      <c r="C13" s="54" t="s">
        <v>156</v>
      </c>
      <c r="D13" s="36">
        <v>2445</v>
      </c>
      <c r="E13" s="36">
        <v>1856</v>
      </c>
      <c r="F13" s="36">
        <v>2334</v>
      </c>
      <c r="G13" s="36">
        <v>1837</v>
      </c>
      <c r="H13" s="36">
        <v>1779</v>
      </c>
      <c r="I13" s="36">
        <v>1041</v>
      </c>
      <c r="J13" s="36">
        <v>1432</v>
      </c>
      <c r="K13" s="36">
        <v>1632</v>
      </c>
      <c r="L13" s="36">
        <v>1394</v>
      </c>
      <c r="M13" s="36">
        <v>2264</v>
      </c>
      <c r="N13" s="36">
        <v>5068</v>
      </c>
      <c r="O13" s="36">
        <v>6271</v>
      </c>
      <c r="P13" s="36">
        <v>4388</v>
      </c>
      <c r="Q13" s="36">
        <v>2712</v>
      </c>
      <c r="R13" s="36">
        <v>4498</v>
      </c>
      <c r="S13" s="36">
        <v>4899</v>
      </c>
      <c r="T13" s="36">
        <v>5597</v>
      </c>
      <c r="U13" s="36">
        <v>3850</v>
      </c>
      <c r="V13" s="36">
        <v>3141</v>
      </c>
      <c r="W13" s="36">
        <v>1831</v>
      </c>
      <c r="X13" s="36">
        <v>1212</v>
      </c>
      <c r="Y13" s="36">
        <v>1016</v>
      </c>
      <c r="Z13" s="36">
        <v>577</v>
      </c>
      <c r="AA13" s="36">
        <v>502</v>
      </c>
      <c r="AB13" s="36">
        <v>387</v>
      </c>
      <c r="AC13" s="36">
        <v>1030</v>
      </c>
      <c r="AD13" s="36">
        <v>1295</v>
      </c>
      <c r="AE13" s="36">
        <v>1820</v>
      </c>
      <c r="AF13" s="36">
        <v>1817</v>
      </c>
      <c r="AG13" s="36">
        <v>1901</v>
      </c>
      <c r="AH13" s="36">
        <v>2229</v>
      </c>
      <c r="AI13" s="36">
        <v>3241</v>
      </c>
      <c r="AJ13" s="36">
        <v>4291</v>
      </c>
      <c r="AK13" s="36">
        <v>3578</v>
      </c>
      <c r="AL13" s="36">
        <v>3614</v>
      </c>
      <c r="AM13" s="36">
        <v>4488</v>
      </c>
      <c r="AN13" s="36">
        <v>5332</v>
      </c>
      <c r="AO13" s="36">
        <v>5725</v>
      </c>
      <c r="AP13" s="36">
        <v>8518</v>
      </c>
      <c r="AQ13" s="36">
        <v>10656</v>
      </c>
      <c r="AR13" s="36">
        <v>9950</v>
      </c>
      <c r="AS13" s="36">
        <v>9630</v>
      </c>
      <c r="AT13" s="36">
        <v>9014</v>
      </c>
      <c r="AU13" s="36">
        <v>9893</v>
      </c>
      <c r="AV13" s="36">
        <v>7298</v>
      </c>
      <c r="AW13" s="36">
        <v>7061</v>
      </c>
      <c r="AX13" s="36">
        <v>7229</v>
      </c>
      <c r="AY13" s="36">
        <v>3842</v>
      </c>
    </row>
    <row r="14" spans="1:51" ht="12.75" outlineLevel="1">
      <c r="A14" s="34"/>
      <c r="B14" s="54"/>
      <c r="C14" s="54" t="s">
        <v>157</v>
      </c>
      <c r="D14" s="36">
        <v>20777</v>
      </c>
      <c r="E14" s="36">
        <v>27623</v>
      </c>
      <c r="F14" s="36">
        <v>23214</v>
      </c>
      <c r="G14" s="36">
        <v>19146</v>
      </c>
      <c r="H14" s="36">
        <v>19686</v>
      </c>
      <c r="I14" s="36">
        <v>20562</v>
      </c>
      <c r="J14" s="36">
        <v>18306</v>
      </c>
      <c r="K14" s="36">
        <v>15840</v>
      </c>
      <c r="L14" s="36">
        <v>11336</v>
      </c>
      <c r="M14" s="36">
        <v>12567</v>
      </c>
      <c r="N14" s="36">
        <v>8983</v>
      </c>
      <c r="O14" s="36">
        <v>9286</v>
      </c>
      <c r="P14" s="36">
        <v>3158</v>
      </c>
      <c r="Q14" s="36">
        <v>7424</v>
      </c>
      <c r="R14" s="36">
        <v>5294</v>
      </c>
      <c r="S14" s="36">
        <v>6064</v>
      </c>
      <c r="T14" s="36">
        <v>2756</v>
      </c>
      <c r="U14" s="36">
        <v>2968</v>
      </c>
      <c r="V14" s="36">
        <v>3282</v>
      </c>
      <c r="W14" s="36">
        <v>3938</v>
      </c>
      <c r="X14" s="36">
        <v>2272</v>
      </c>
      <c r="Y14" s="36">
        <v>1581</v>
      </c>
      <c r="Z14" s="36">
        <v>1305</v>
      </c>
      <c r="AA14" s="36">
        <v>864</v>
      </c>
      <c r="AB14" s="36">
        <v>547</v>
      </c>
      <c r="AC14" s="36">
        <v>576</v>
      </c>
      <c r="AD14" s="36">
        <v>1176</v>
      </c>
      <c r="AE14" s="36">
        <v>1302</v>
      </c>
      <c r="AF14" s="36">
        <v>2051</v>
      </c>
      <c r="AG14" s="36">
        <v>2617</v>
      </c>
      <c r="AH14" s="36">
        <v>3162</v>
      </c>
      <c r="AI14" s="36">
        <v>3305</v>
      </c>
      <c r="AJ14" s="36">
        <v>4228</v>
      </c>
      <c r="AK14" s="36">
        <v>5631</v>
      </c>
      <c r="AL14" s="36">
        <v>6235</v>
      </c>
      <c r="AM14" s="36">
        <v>6173</v>
      </c>
      <c r="AN14" s="36">
        <v>7293</v>
      </c>
      <c r="AO14" s="36">
        <v>8968</v>
      </c>
      <c r="AP14" s="36">
        <v>9801</v>
      </c>
      <c r="AQ14" s="36">
        <v>7552</v>
      </c>
      <c r="AR14" s="36">
        <v>7063</v>
      </c>
      <c r="AS14" s="36">
        <v>6268</v>
      </c>
      <c r="AT14" s="36">
        <v>6640</v>
      </c>
      <c r="AU14" s="36">
        <v>18712</v>
      </c>
      <c r="AV14" s="36">
        <v>16206</v>
      </c>
      <c r="AW14" s="36">
        <v>18134</v>
      </c>
      <c r="AX14" s="36">
        <v>24177</v>
      </c>
      <c r="AY14" s="36">
        <v>18359</v>
      </c>
    </row>
    <row r="15" spans="1:51" ht="12.75" outlineLevel="1">
      <c r="A15" s="34"/>
      <c r="B15" s="54"/>
      <c r="C15" s="54" t="s">
        <v>158</v>
      </c>
      <c r="D15" s="36">
        <v>108</v>
      </c>
      <c r="E15" s="36">
        <v>130</v>
      </c>
      <c r="F15" s="36">
        <v>335</v>
      </c>
      <c r="G15" s="36">
        <v>1084</v>
      </c>
      <c r="H15" s="36">
        <v>1287</v>
      </c>
      <c r="I15" s="36">
        <v>917</v>
      </c>
      <c r="J15" s="36">
        <v>1450</v>
      </c>
      <c r="K15" s="36">
        <v>1826</v>
      </c>
      <c r="L15" s="36">
        <v>978</v>
      </c>
      <c r="M15" s="36">
        <v>200</v>
      </c>
      <c r="N15" s="36">
        <v>152</v>
      </c>
      <c r="O15" s="36">
        <v>90</v>
      </c>
      <c r="P15" s="36">
        <v>39</v>
      </c>
      <c r="Q15" s="36">
        <v>34</v>
      </c>
      <c r="R15" s="36">
        <v>52</v>
      </c>
      <c r="S15" s="36">
        <v>50</v>
      </c>
      <c r="T15" s="36">
        <v>22</v>
      </c>
      <c r="U15" s="36">
        <v>2</v>
      </c>
      <c r="V15" s="36">
        <v>1</v>
      </c>
      <c r="W15" s="36">
        <v>0</v>
      </c>
      <c r="X15" s="36">
        <v>1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2</v>
      </c>
      <c r="AL15" s="36">
        <v>2</v>
      </c>
      <c r="AM15" s="36">
        <v>0</v>
      </c>
      <c r="AN15" s="36">
        <v>1</v>
      </c>
      <c r="AO15" s="36">
        <v>0</v>
      </c>
      <c r="AP15" s="36">
        <v>1</v>
      </c>
      <c r="AQ15" s="36">
        <v>0</v>
      </c>
      <c r="AR15" s="36">
        <v>1</v>
      </c>
      <c r="AS15" s="36">
        <v>0</v>
      </c>
      <c r="AT15" s="36">
        <v>0</v>
      </c>
      <c r="AU15" s="36">
        <v>58</v>
      </c>
      <c r="AV15" s="36">
        <v>0</v>
      </c>
      <c r="AW15" s="36">
        <v>1</v>
      </c>
      <c r="AX15" s="36">
        <v>2</v>
      </c>
      <c r="AY15" s="36">
        <v>2</v>
      </c>
    </row>
    <row r="16" spans="1:51" ht="12.75" outlineLevel="1">
      <c r="A16" s="34"/>
      <c r="B16" s="54"/>
      <c r="C16" s="54" t="s">
        <v>159</v>
      </c>
      <c r="D16" s="36">
        <v>8162</v>
      </c>
      <c r="E16" s="36">
        <v>7723</v>
      </c>
      <c r="F16" s="36">
        <v>10285</v>
      </c>
      <c r="G16" s="36">
        <v>8417</v>
      </c>
      <c r="H16" s="36">
        <v>8431</v>
      </c>
      <c r="I16" s="36">
        <v>7323</v>
      </c>
      <c r="J16" s="36">
        <v>7393</v>
      </c>
      <c r="K16" s="36">
        <v>10397</v>
      </c>
      <c r="L16" s="36">
        <v>6822</v>
      </c>
      <c r="M16" s="36">
        <v>8363</v>
      </c>
      <c r="N16" s="36">
        <v>7427</v>
      </c>
      <c r="O16" s="36">
        <v>7705</v>
      </c>
      <c r="P16" s="36">
        <v>6103</v>
      </c>
      <c r="Q16" s="36">
        <v>5320</v>
      </c>
      <c r="R16" s="36">
        <v>8972</v>
      </c>
      <c r="S16" s="36">
        <v>6081</v>
      </c>
      <c r="T16" s="36">
        <v>5897</v>
      </c>
      <c r="U16" s="36">
        <v>5118</v>
      </c>
      <c r="V16" s="36">
        <v>5432</v>
      </c>
      <c r="W16" s="36">
        <v>4085</v>
      </c>
      <c r="X16" s="36">
        <v>5166</v>
      </c>
      <c r="Y16" s="36">
        <v>4472</v>
      </c>
      <c r="Z16" s="36">
        <v>3107</v>
      </c>
      <c r="AA16" s="36">
        <v>1788</v>
      </c>
      <c r="AB16" s="36">
        <v>2717</v>
      </c>
      <c r="AC16" s="36">
        <v>2772</v>
      </c>
      <c r="AD16" s="36">
        <v>3352</v>
      </c>
      <c r="AE16" s="36">
        <v>2767</v>
      </c>
      <c r="AF16" s="36">
        <v>2711</v>
      </c>
      <c r="AG16" s="36">
        <v>4905</v>
      </c>
      <c r="AH16" s="36">
        <v>3240</v>
      </c>
      <c r="AI16" s="36">
        <v>2118</v>
      </c>
      <c r="AJ16" s="36">
        <v>4331</v>
      </c>
      <c r="AK16" s="36">
        <v>3408</v>
      </c>
      <c r="AL16" s="36">
        <v>3721</v>
      </c>
      <c r="AM16" s="36">
        <v>3901</v>
      </c>
      <c r="AN16" s="36">
        <v>3814</v>
      </c>
      <c r="AO16" s="36">
        <v>3194</v>
      </c>
      <c r="AP16" s="36">
        <v>4824</v>
      </c>
      <c r="AQ16" s="36">
        <v>4906</v>
      </c>
      <c r="AR16" s="36">
        <v>4364</v>
      </c>
      <c r="AS16" s="36">
        <v>4803</v>
      </c>
      <c r="AT16" s="36">
        <v>4794</v>
      </c>
      <c r="AU16" s="36">
        <v>4226</v>
      </c>
      <c r="AV16" s="36">
        <v>5119</v>
      </c>
      <c r="AW16" s="36">
        <v>6076</v>
      </c>
      <c r="AX16" s="36">
        <v>7019</v>
      </c>
      <c r="AY16" s="36">
        <v>4012</v>
      </c>
    </row>
    <row r="17" spans="1:51" ht="12.75">
      <c r="A17" s="34"/>
      <c r="B17" s="54" t="s">
        <v>160</v>
      </c>
      <c r="C17" s="54"/>
      <c r="D17" s="36">
        <f aca="true" t="shared" si="2" ref="D17:AV17">SUM(D18:D19)</f>
        <v>0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>
        <f t="shared" si="2"/>
        <v>0</v>
      </c>
      <c r="P17" s="36">
        <f t="shared" si="2"/>
        <v>0</v>
      </c>
      <c r="Q17" s="36">
        <f t="shared" si="2"/>
        <v>0</v>
      </c>
      <c r="R17" s="36">
        <f t="shared" si="2"/>
        <v>0</v>
      </c>
      <c r="S17" s="36">
        <f t="shared" si="2"/>
        <v>0</v>
      </c>
      <c r="T17" s="36">
        <f t="shared" si="2"/>
        <v>0</v>
      </c>
      <c r="U17" s="36">
        <f t="shared" si="2"/>
        <v>0</v>
      </c>
      <c r="V17" s="36">
        <f t="shared" si="2"/>
        <v>0</v>
      </c>
      <c r="W17" s="36">
        <f t="shared" si="2"/>
        <v>0</v>
      </c>
      <c r="X17" s="36">
        <f t="shared" si="2"/>
        <v>0</v>
      </c>
      <c r="Y17" s="36">
        <f t="shared" si="2"/>
        <v>0</v>
      </c>
      <c r="Z17" s="36">
        <f t="shared" si="2"/>
        <v>0</v>
      </c>
      <c r="AA17" s="36">
        <f t="shared" si="2"/>
        <v>0</v>
      </c>
      <c r="AB17" s="36">
        <f t="shared" si="2"/>
        <v>0</v>
      </c>
      <c r="AC17" s="36">
        <f t="shared" si="2"/>
        <v>0</v>
      </c>
      <c r="AD17" s="36">
        <f t="shared" si="2"/>
        <v>0</v>
      </c>
      <c r="AE17" s="36">
        <f t="shared" si="2"/>
        <v>0</v>
      </c>
      <c r="AF17" s="36">
        <f t="shared" si="2"/>
        <v>0</v>
      </c>
      <c r="AG17" s="36">
        <f t="shared" si="2"/>
        <v>0</v>
      </c>
      <c r="AH17" s="36">
        <f t="shared" si="2"/>
        <v>0</v>
      </c>
      <c r="AI17" s="36">
        <f t="shared" si="2"/>
        <v>0</v>
      </c>
      <c r="AJ17" s="36">
        <f t="shared" si="2"/>
        <v>0</v>
      </c>
      <c r="AK17" s="36">
        <f t="shared" si="2"/>
        <v>0</v>
      </c>
      <c r="AL17" s="36">
        <f t="shared" si="2"/>
        <v>0</v>
      </c>
      <c r="AM17" s="36">
        <f t="shared" si="2"/>
        <v>0</v>
      </c>
      <c r="AN17" s="36">
        <f t="shared" si="2"/>
        <v>0</v>
      </c>
      <c r="AO17" s="36">
        <f t="shared" si="2"/>
        <v>0</v>
      </c>
      <c r="AP17" s="36">
        <f t="shared" si="2"/>
        <v>0</v>
      </c>
      <c r="AQ17" s="36">
        <f t="shared" si="2"/>
        <v>0</v>
      </c>
      <c r="AR17" s="36">
        <f t="shared" si="2"/>
        <v>0</v>
      </c>
      <c r="AS17" s="36">
        <f t="shared" si="2"/>
        <v>0</v>
      </c>
      <c r="AT17" s="36">
        <f t="shared" si="2"/>
        <v>0</v>
      </c>
      <c r="AU17" s="36">
        <f t="shared" si="2"/>
        <v>0</v>
      </c>
      <c r="AV17" s="36">
        <f t="shared" si="2"/>
        <v>0</v>
      </c>
      <c r="AW17" s="36">
        <f>SUM(AW18:AW19)</f>
        <v>0</v>
      </c>
      <c r="AX17" s="36">
        <f>SUM(AX18:AX19)</f>
        <v>0</v>
      </c>
      <c r="AY17" s="36">
        <f>SUM(AY18:AY19)</f>
        <v>0</v>
      </c>
    </row>
    <row r="18" spans="1:51" ht="12.75" outlineLevel="1">
      <c r="A18" s="34"/>
      <c r="B18" s="54"/>
      <c r="C18" s="54" t="s">
        <v>161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</row>
    <row r="19" spans="1:51" ht="12.75" outlineLevel="1">
      <c r="A19" s="34"/>
      <c r="B19" s="54"/>
      <c r="C19" s="54" t="s">
        <v>162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</row>
    <row r="20" spans="1:51" ht="12.75">
      <c r="A20" s="34"/>
      <c r="B20" s="54" t="s">
        <v>163</v>
      </c>
      <c r="C20" s="54"/>
      <c r="D20" s="36">
        <f aca="true" t="shared" si="3" ref="D20:AV20">SUM(D21:D22)</f>
        <v>72756</v>
      </c>
      <c r="E20" s="36">
        <f t="shared" si="3"/>
        <v>67734</v>
      </c>
      <c r="F20" s="36">
        <f t="shared" si="3"/>
        <v>64398</v>
      </c>
      <c r="G20" s="36">
        <f t="shared" si="3"/>
        <v>72467</v>
      </c>
      <c r="H20" s="36">
        <f t="shared" si="3"/>
        <v>68391</v>
      </c>
      <c r="I20" s="36">
        <f t="shared" si="3"/>
        <v>83379</v>
      </c>
      <c r="J20" s="36">
        <f t="shared" si="3"/>
        <v>81275</v>
      </c>
      <c r="K20" s="36">
        <f t="shared" si="3"/>
        <v>70022</v>
      </c>
      <c r="L20" s="36">
        <f t="shared" si="3"/>
        <v>80490</v>
      </c>
      <c r="M20" s="36">
        <f t="shared" si="3"/>
        <v>87899</v>
      </c>
      <c r="N20" s="36">
        <f t="shared" si="3"/>
        <v>83856</v>
      </c>
      <c r="O20" s="36">
        <f t="shared" si="3"/>
        <v>65919</v>
      </c>
      <c r="P20" s="36">
        <f t="shared" si="3"/>
        <v>63936</v>
      </c>
      <c r="Q20" s="36">
        <f t="shared" si="3"/>
        <v>46188</v>
      </c>
      <c r="R20" s="36">
        <f t="shared" si="3"/>
        <v>30199</v>
      </c>
      <c r="S20" s="36">
        <f t="shared" si="3"/>
        <v>45007</v>
      </c>
      <c r="T20" s="36">
        <f t="shared" si="3"/>
        <v>49287</v>
      </c>
      <c r="U20" s="36">
        <f t="shared" si="3"/>
        <v>48985</v>
      </c>
      <c r="V20" s="36">
        <f t="shared" si="3"/>
        <v>26008</v>
      </c>
      <c r="W20" s="36">
        <f t="shared" si="3"/>
        <v>16390</v>
      </c>
      <c r="X20" s="36">
        <f t="shared" si="3"/>
        <v>13813</v>
      </c>
      <c r="Y20" s="36">
        <f t="shared" si="3"/>
        <v>10035</v>
      </c>
      <c r="Z20" s="36">
        <f t="shared" si="3"/>
        <v>14415</v>
      </c>
      <c r="AA20" s="36">
        <f t="shared" si="3"/>
        <v>9091</v>
      </c>
      <c r="AB20" s="36">
        <f t="shared" si="3"/>
        <v>14461</v>
      </c>
      <c r="AC20" s="36">
        <f t="shared" si="3"/>
        <v>37066</v>
      </c>
      <c r="AD20" s="36">
        <f t="shared" si="3"/>
        <v>60447</v>
      </c>
      <c r="AE20" s="36">
        <f t="shared" si="3"/>
        <v>53978</v>
      </c>
      <c r="AF20" s="36">
        <f t="shared" si="3"/>
        <v>45267</v>
      </c>
      <c r="AG20" s="36">
        <f t="shared" si="3"/>
        <v>47460</v>
      </c>
      <c r="AH20" s="36">
        <f t="shared" si="3"/>
        <v>66918</v>
      </c>
      <c r="AI20" s="36">
        <f t="shared" si="3"/>
        <v>40567</v>
      </c>
      <c r="AJ20" s="36">
        <f t="shared" si="3"/>
        <v>47498</v>
      </c>
      <c r="AK20" s="36">
        <f t="shared" si="3"/>
        <v>59310</v>
      </c>
      <c r="AL20" s="36">
        <f t="shared" si="3"/>
        <v>72348</v>
      </c>
      <c r="AM20" s="36">
        <f t="shared" si="3"/>
        <v>66360</v>
      </c>
      <c r="AN20" s="36">
        <f t="shared" si="3"/>
        <v>47294</v>
      </c>
      <c r="AO20" s="36">
        <f t="shared" si="3"/>
        <v>16651</v>
      </c>
      <c r="AP20" s="36">
        <f t="shared" si="3"/>
        <v>14799</v>
      </c>
      <c r="AQ20" s="36">
        <f t="shared" si="3"/>
        <v>50450</v>
      </c>
      <c r="AR20" s="36">
        <f t="shared" si="3"/>
        <v>84124</v>
      </c>
      <c r="AS20" s="36">
        <f t="shared" si="3"/>
        <v>58125</v>
      </c>
      <c r="AT20" s="36">
        <f t="shared" si="3"/>
        <v>25441</v>
      </c>
      <c r="AU20" s="36">
        <f t="shared" si="3"/>
        <v>23772</v>
      </c>
      <c r="AV20" s="36">
        <f t="shared" si="3"/>
        <v>28005</v>
      </c>
      <c r="AW20" s="36">
        <f>SUM(AW21:AW22)</f>
        <v>11648</v>
      </c>
      <c r="AX20" s="36">
        <f>SUM(AX21:AX22)</f>
        <v>14167</v>
      </c>
      <c r="AY20" s="36">
        <f>SUM(AY21:AY22)</f>
        <v>9070</v>
      </c>
    </row>
    <row r="21" spans="1:51" ht="12.75" outlineLevel="1">
      <c r="A21" s="34"/>
      <c r="B21" s="54"/>
      <c r="C21" s="54" t="s">
        <v>164</v>
      </c>
      <c r="D21" s="42">
        <v>72756</v>
      </c>
      <c r="E21" s="42">
        <v>67734</v>
      </c>
      <c r="F21" s="42">
        <v>64398</v>
      </c>
      <c r="G21" s="42">
        <v>72467</v>
      </c>
      <c r="H21" s="42">
        <v>68391</v>
      </c>
      <c r="I21" s="42">
        <v>83379</v>
      </c>
      <c r="J21" s="42">
        <v>81275</v>
      </c>
      <c r="K21" s="42">
        <v>70022</v>
      </c>
      <c r="L21" s="42">
        <v>80490</v>
      </c>
      <c r="M21" s="42">
        <v>87899</v>
      </c>
      <c r="N21" s="42">
        <v>83856</v>
      </c>
      <c r="O21" s="42">
        <v>65919</v>
      </c>
      <c r="P21" s="42">
        <v>63936</v>
      </c>
      <c r="Q21" s="42">
        <v>46188</v>
      </c>
      <c r="R21" s="42">
        <v>30199</v>
      </c>
      <c r="S21" s="42">
        <v>45007</v>
      </c>
      <c r="T21" s="42">
        <v>49287</v>
      </c>
      <c r="U21" s="42">
        <v>48985</v>
      </c>
      <c r="V21" s="42">
        <v>26008</v>
      </c>
      <c r="W21" s="42">
        <v>16390</v>
      </c>
      <c r="X21" s="42">
        <v>13813</v>
      </c>
      <c r="Y21" s="42">
        <v>10035</v>
      </c>
      <c r="Z21" s="42">
        <v>14415</v>
      </c>
      <c r="AA21" s="42">
        <v>9091</v>
      </c>
      <c r="AB21" s="42">
        <v>14461</v>
      </c>
      <c r="AC21" s="42">
        <v>37066</v>
      </c>
      <c r="AD21" s="42">
        <v>60447</v>
      </c>
      <c r="AE21" s="42">
        <v>53978</v>
      </c>
      <c r="AF21" s="42">
        <v>45267</v>
      </c>
      <c r="AG21" s="42">
        <v>47460</v>
      </c>
      <c r="AH21" s="42">
        <v>66918</v>
      </c>
      <c r="AI21" s="42">
        <v>40567</v>
      </c>
      <c r="AJ21" s="42">
        <v>47498</v>
      </c>
      <c r="AK21" s="42">
        <v>59310</v>
      </c>
      <c r="AL21" s="42">
        <v>72348</v>
      </c>
      <c r="AM21" s="42">
        <v>66360</v>
      </c>
      <c r="AN21" s="42">
        <v>47294</v>
      </c>
      <c r="AO21" s="42">
        <v>16651</v>
      </c>
      <c r="AP21" s="42">
        <v>14799</v>
      </c>
      <c r="AQ21" s="42">
        <v>50450</v>
      </c>
      <c r="AR21" s="42">
        <v>84124</v>
      </c>
      <c r="AS21" s="42">
        <v>58125</v>
      </c>
      <c r="AT21" s="42">
        <v>25441</v>
      </c>
      <c r="AU21" s="42">
        <v>23772</v>
      </c>
      <c r="AV21" s="42">
        <v>28005</v>
      </c>
      <c r="AW21" s="42">
        <v>11648</v>
      </c>
      <c r="AX21" s="42">
        <v>14167</v>
      </c>
      <c r="AY21" s="42">
        <v>9070</v>
      </c>
    </row>
    <row r="22" spans="1:51" ht="12.75" outlineLevel="1">
      <c r="A22" s="34"/>
      <c r="B22" s="54"/>
      <c r="C22" s="55" t="s">
        <v>165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</row>
    <row r="23" spans="1:51" ht="12.75">
      <c r="A23" s="34"/>
      <c r="B23" s="54" t="s">
        <v>214</v>
      </c>
      <c r="C23" s="5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</row>
    <row r="24" spans="1:51" ht="12.75">
      <c r="A24" s="34"/>
      <c r="B24" s="54" t="s">
        <v>166</v>
      </c>
      <c r="C24" s="54"/>
      <c r="D24" s="36">
        <f aca="true" t="shared" si="4" ref="D24:AV24">SUM(D25:D26)</f>
        <v>0</v>
      </c>
      <c r="E24" s="36">
        <f t="shared" si="4"/>
        <v>0</v>
      </c>
      <c r="F24" s="36">
        <f t="shared" si="4"/>
        <v>0</v>
      </c>
      <c r="G24" s="36">
        <f t="shared" si="4"/>
        <v>0</v>
      </c>
      <c r="H24" s="36">
        <f t="shared" si="4"/>
        <v>0</v>
      </c>
      <c r="I24" s="36">
        <f t="shared" si="4"/>
        <v>0</v>
      </c>
      <c r="J24" s="36">
        <f t="shared" si="4"/>
        <v>0</v>
      </c>
      <c r="K24" s="36">
        <f t="shared" si="4"/>
        <v>1118.587</v>
      </c>
      <c r="L24" s="36">
        <f t="shared" si="4"/>
        <v>1534.727</v>
      </c>
      <c r="M24" s="36">
        <f t="shared" si="4"/>
        <v>2416.098</v>
      </c>
      <c r="N24" s="36">
        <f t="shared" si="4"/>
        <v>1491.979</v>
      </c>
      <c r="O24" s="36">
        <f t="shared" si="4"/>
        <v>1065.6570000000002</v>
      </c>
      <c r="P24" s="36">
        <f t="shared" si="4"/>
        <v>1245.152</v>
      </c>
      <c r="Q24" s="36">
        <f t="shared" si="4"/>
        <v>994.7209999999999</v>
      </c>
      <c r="R24" s="36">
        <f t="shared" si="4"/>
        <v>6767.177</v>
      </c>
      <c r="S24" s="36">
        <f t="shared" si="4"/>
        <v>5048.9169999999995</v>
      </c>
      <c r="T24" s="36">
        <f t="shared" si="4"/>
        <v>2032.194</v>
      </c>
      <c r="U24" s="36">
        <f t="shared" si="4"/>
        <v>1038.665</v>
      </c>
      <c r="V24" s="36">
        <f t="shared" si="4"/>
        <v>2370.822</v>
      </c>
      <c r="W24" s="36">
        <f t="shared" si="4"/>
        <v>5468.682</v>
      </c>
      <c r="X24" s="36">
        <f t="shared" si="4"/>
        <v>795.42</v>
      </c>
      <c r="Y24" s="36">
        <f t="shared" si="4"/>
        <v>246.997</v>
      </c>
      <c r="Z24" s="36">
        <f t="shared" si="4"/>
        <v>482.46200000000005</v>
      </c>
      <c r="AA24" s="36">
        <f t="shared" si="4"/>
        <v>293.547</v>
      </c>
      <c r="AB24" s="36">
        <f t="shared" si="4"/>
        <v>10501.886</v>
      </c>
      <c r="AC24" s="36">
        <f t="shared" si="4"/>
        <v>3244.814700507224</v>
      </c>
      <c r="AD24" s="36">
        <f t="shared" si="4"/>
        <v>6731.767832862206</v>
      </c>
      <c r="AE24" s="36">
        <f t="shared" si="4"/>
        <v>8899.555400253445</v>
      </c>
      <c r="AF24" s="36">
        <f t="shared" si="4"/>
        <v>13926.106999999998</v>
      </c>
      <c r="AG24" s="36">
        <f t="shared" si="4"/>
        <v>34130.962999999996</v>
      </c>
      <c r="AH24" s="36">
        <f t="shared" si="4"/>
        <v>2356.08</v>
      </c>
      <c r="AI24" s="36">
        <f t="shared" si="4"/>
        <v>2622.867</v>
      </c>
      <c r="AJ24" s="36">
        <f t="shared" si="4"/>
        <v>3227.496</v>
      </c>
      <c r="AK24" s="36">
        <f t="shared" si="4"/>
        <v>2022.067</v>
      </c>
      <c r="AL24" s="36">
        <f t="shared" si="4"/>
        <v>3115.193</v>
      </c>
      <c r="AM24" s="36">
        <f t="shared" si="4"/>
        <v>6553.460999999999</v>
      </c>
      <c r="AN24" s="36">
        <f t="shared" si="4"/>
        <v>6004.773999999999</v>
      </c>
      <c r="AO24" s="36">
        <f t="shared" si="4"/>
        <v>5000.8279999999995</v>
      </c>
      <c r="AP24" s="36">
        <f t="shared" si="4"/>
        <v>9917.009364182302</v>
      </c>
      <c r="AQ24" s="36">
        <f t="shared" si="4"/>
        <v>18125.743000000002</v>
      </c>
      <c r="AR24" s="36">
        <f t="shared" si="4"/>
        <v>9829.129</v>
      </c>
      <c r="AS24" s="36">
        <f t="shared" si="4"/>
        <v>3289.9367314401843</v>
      </c>
      <c r="AT24" s="36">
        <f t="shared" si="4"/>
        <v>2901.0699999999997</v>
      </c>
      <c r="AU24" s="36">
        <f t="shared" si="4"/>
        <v>3891.9799999999996</v>
      </c>
      <c r="AV24" s="36">
        <f t="shared" si="4"/>
        <v>4045.604</v>
      </c>
      <c r="AW24" s="36">
        <f>SUM(AW25:AW26)</f>
        <v>2752.442</v>
      </c>
      <c r="AX24" s="36">
        <f>SUM(AX25:AX26)</f>
        <v>2475.387</v>
      </c>
      <c r="AY24" s="36">
        <f>SUM(AY25:AY26)</f>
        <v>3191.114</v>
      </c>
    </row>
    <row r="25" spans="1:51" ht="12.75" outlineLevel="1">
      <c r="A25" s="34"/>
      <c r="B25" s="54"/>
      <c r="C25" s="54" t="s">
        <v>167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847.9219999999999</v>
      </c>
      <c r="L25" s="36">
        <v>1253.5890000000002</v>
      </c>
      <c r="M25" s="36">
        <v>1086.972</v>
      </c>
      <c r="N25" s="36">
        <v>795.373</v>
      </c>
      <c r="O25" s="36">
        <v>646.432</v>
      </c>
      <c r="P25" s="36">
        <v>852.715</v>
      </c>
      <c r="Q25" s="36">
        <v>873.0659999999999</v>
      </c>
      <c r="R25" s="36">
        <v>6676.034</v>
      </c>
      <c r="S25" s="36">
        <v>4904.040999999999</v>
      </c>
      <c r="T25" s="36">
        <v>293.303</v>
      </c>
      <c r="U25" s="36">
        <v>59.056999999999995</v>
      </c>
      <c r="V25" s="36">
        <v>1760.172</v>
      </c>
      <c r="W25" s="36">
        <v>0.054</v>
      </c>
      <c r="X25" s="36">
        <v>66.328</v>
      </c>
      <c r="Y25" s="36">
        <v>80.835</v>
      </c>
      <c r="Z25" s="36">
        <v>64.206</v>
      </c>
      <c r="AA25" s="36">
        <v>52.464</v>
      </c>
      <c r="AB25" s="36">
        <v>10354.106</v>
      </c>
      <c r="AC25" s="36">
        <v>2805.6436461888893</v>
      </c>
      <c r="AD25" s="36">
        <v>4813.4182590962955</v>
      </c>
      <c r="AE25" s="36">
        <v>4250.103474427861</v>
      </c>
      <c r="AF25" s="36">
        <v>1659.685</v>
      </c>
      <c r="AG25" s="36">
        <v>11437.62</v>
      </c>
      <c r="AH25" s="36">
        <v>665.554</v>
      </c>
      <c r="AI25" s="36">
        <v>617.604</v>
      </c>
      <c r="AJ25" s="36">
        <v>1411.945</v>
      </c>
      <c r="AK25" s="36">
        <v>124.91</v>
      </c>
      <c r="AL25" s="36">
        <v>253.95100000000005</v>
      </c>
      <c r="AM25" s="36">
        <v>3144.011</v>
      </c>
      <c r="AN25" s="36">
        <v>1894.984</v>
      </c>
      <c r="AO25" s="36">
        <v>922.649</v>
      </c>
      <c r="AP25" s="36">
        <v>805.5297044829782</v>
      </c>
      <c r="AQ25" s="36">
        <v>1368.7709999999997</v>
      </c>
      <c r="AR25" s="36">
        <v>739.234</v>
      </c>
      <c r="AS25" s="36">
        <v>273.6164520588823</v>
      </c>
      <c r="AT25" s="36">
        <v>188.04900000000004</v>
      </c>
      <c r="AU25" s="36">
        <v>1363.9869999999999</v>
      </c>
      <c r="AV25" s="36">
        <v>776.312</v>
      </c>
      <c r="AW25" s="36">
        <v>275.363</v>
      </c>
      <c r="AX25" s="36">
        <v>628.3290000000001</v>
      </c>
      <c r="AY25" s="36">
        <v>1462.702</v>
      </c>
    </row>
    <row r="26" spans="1:51" ht="12.75" outlineLevel="1">
      <c r="A26" s="34"/>
      <c r="B26" s="54"/>
      <c r="C26" s="54" t="s">
        <v>168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270.665</v>
      </c>
      <c r="L26" s="36">
        <v>281.138</v>
      </c>
      <c r="M26" s="36">
        <v>1329.126</v>
      </c>
      <c r="N26" s="36">
        <v>696.606</v>
      </c>
      <c r="O26" s="36">
        <v>419.225</v>
      </c>
      <c r="P26" s="36">
        <v>392.437</v>
      </c>
      <c r="Q26" s="36">
        <v>121.655</v>
      </c>
      <c r="R26" s="36">
        <v>91.14299999999999</v>
      </c>
      <c r="S26" s="36">
        <v>144.87599999999998</v>
      </c>
      <c r="T26" s="36">
        <v>1738.891</v>
      </c>
      <c r="U26" s="36">
        <v>979.6080000000001</v>
      </c>
      <c r="V26" s="36">
        <v>610.65</v>
      </c>
      <c r="W26" s="36">
        <v>5468.628</v>
      </c>
      <c r="X26" s="36">
        <v>729.092</v>
      </c>
      <c r="Y26" s="36">
        <v>166.162</v>
      </c>
      <c r="Z26" s="36">
        <v>418.25600000000003</v>
      </c>
      <c r="AA26" s="36">
        <v>241.083</v>
      </c>
      <c r="AB26" s="36">
        <v>147.78</v>
      </c>
      <c r="AC26" s="36">
        <v>439.17105431833477</v>
      </c>
      <c r="AD26" s="36">
        <v>1918.3495737659107</v>
      </c>
      <c r="AE26" s="36">
        <v>4649.451925825584</v>
      </c>
      <c r="AF26" s="36">
        <v>12266.421999999999</v>
      </c>
      <c r="AG26" s="36">
        <v>22693.342999999997</v>
      </c>
      <c r="AH26" s="36">
        <v>1690.526</v>
      </c>
      <c r="AI26" s="36">
        <v>2005.2630000000001</v>
      </c>
      <c r="AJ26" s="36">
        <v>1815.5510000000002</v>
      </c>
      <c r="AK26" s="36">
        <v>1897.157</v>
      </c>
      <c r="AL26" s="36">
        <v>2861.242</v>
      </c>
      <c r="AM26" s="36">
        <v>3409.45</v>
      </c>
      <c r="AN26" s="36">
        <v>4109.79</v>
      </c>
      <c r="AO26" s="36">
        <v>4078.1789999999996</v>
      </c>
      <c r="AP26" s="36">
        <v>9111.479659699324</v>
      </c>
      <c r="AQ26" s="36">
        <v>16756.972</v>
      </c>
      <c r="AR26" s="36">
        <v>9089.895</v>
      </c>
      <c r="AS26" s="36">
        <v>3016.320279381302</v>
      </c>
      <c r="AT26" s="36">
        <v>2713.0209999999997</v>
      </c>
      <c r="AU26" s="36">
        <v>2527.993</v>
      </c>
      <c r="AV26" s="36">
        <v>3269.292</v>
      </c>
      <c r="AW26" s="36">
        <v>2477.079</v>
      </c>
      <c r="AX26" s="36">
        <v>1847.058</v>
      </c>
      <c r="AY26" s="36">
        <v>1728.412</v>
      </c>
    </row>
    <row r="27" spans="1:51" ht="12.75">
      <c r="A27" s="34"/>
      <c r="B27" s="54" t="s">
        <v>169</v>
      </c>
      <c r="C27" s="54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1007.2090000000001</v>
      </c>
      <c r="L27" s="36">
        <v>1442.382</v>
      </c>
      <c r="M27" s="36">
        <v>2593.3959999999997</v>
      </c>
      <c r="N27" s="36">
        <v>990.044</v>
      </c>
      <c r="O27" s="36">
        <v>508.825</v>
      </c>
      <c r="P27" s="36">
        <v>1928.694</v>
      </c>
      <c r="Q27" s="36">
        <v>715.714</v>
      </c>
      <c r="R27" s="36">
        <v>1120.661</v>
      </c>
      <c r="S27" s="36">
        <v>784</v>
      </c>
      <c r="T27" s="36">
        <v>674</v>
      </c>
      <c r="U27" s="36">
        <v>501</v>
      </c>
      <c r="V27" s="36">
        <v>466</v>
      </c>
      <c r="W27" s="36">
        <v>1031</v>
      </c>
      <c r="X27" s="36">
        <v>1113</v>
      </c>
      <c r="Y27" s="36">
        <v>552</v>
      </c>
      <c r="Z27" s="36">
        <v>219</v>
      </c>
      <c r="AA27" s="36">
        <v>134</v>
      </c>
      <c r="AB27" s="36">
        <v>310</v>
      </c>
      <c r="AC27" s="36">
        <v>1032</v>
      </c>
      <c r="AD27" s="36">
        <v>715</v>
      </c>
      <c r="AE27" s="36">
        <v>1049</v>
      </c>
      <c r="AF27" s="36">
        <v>1105</v>
      </c>
      <c r="AG27" s="36">
        <v>1149</v>
      </c>
      <c r="AH27" s="36">
        <v>1090</v>
      </c>
      <c r="AI27" s="36">
        <v>1922</v>
      </c>
      <c r="AJ27" s="36">
        <v>3850</v>
      </c>
      <c r="AK27" s="36">
        <v>4409</v>
      </c>
      <c r="AL27" s="36">
        <v>4791</v>
      </c>
      <c r="AM27" s="36">
        <v>5576</v>
      </c>
      <c r="AN27" s="36">
        <v>4931</v>
      </c>
      <c r="AO27" s="36">
        <v>6985</v>
      </c>
      <c r="AP27" s="36">
        <v>8157</v>
      </c>
      <c r="AQ27" s="36">
        <v>4366</v>
      </c>
      <c r="AR27" s="36">
        <v>5098</v>
      </c>
      <c r="AS27" s="36">
        <v>5076</v>
      </c>
      <c r="AT27" s="36">
        <v>4008</v>
      </c>
      <c r="AU27" s="36">
        <v>3091</v>
      </c>
      <c r="AV27" s="36">
        <v>3217</v>
      </c>
      <c r="AW27" s="36">
        <v>6483</v>
      </c>
      <c r="AX27" s="36">
        <v>3929</v>
      </c>
      <c r="AY27" s="36">
        <v>3743.3109999999997</v>
      </c>
    </row>
    <row r="28" spans="1:51" ht="12.75">
      <c r="A28" s="34"/>
      <c r="B28" s="54" t="s">
        <v>170</v>
      </c>
      <c r="C28" s="54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</row>
    <row r="29" spans="1:51" ht="12.75">
      <c r="A29" s="34"/>
      <c r="B29" s="54" t="s">
        <v>171</v>
      </c>
      <c r="C29" s="54"/>
      <c r="D29" s="36">
        <f aca="true" t="shared" si="5" ref="D29:AV29">SUM(D30:D33)</f>
        <v>439</v>
      </c>
      <c r="E29" s="36">
        <f t="shared" si="5"/>
        <v>429</v>
      </c>
      <c r="F29" s="36">
        <f t="shared" si="5"/>
        <v>494</v>
      </c>
      <c r="G29" s="36">
        <f t="shared" si="5"/>
        <v>490</v>
      </c>
      <c r="H29" s="36">
        <f t="shared" si="5"/>
        <v>490</v>
      </c>
      <c r="I29" s="36">
        <f t="shared" si="5"/>
        <v>771</v>
      </c>
      <c r="J29" s="36">
        <f t="shared" si="5"/>
        <v>786</v>
      </c>
      <c r="K29" s="36">
        <f t="shared" si="5"/>
        <v>983</v>
      </c>
      <c r="L29" s="36">
        <f t="shared" si="5"/>
        <v>1627</v>
      </c>
      <c r="M29" s="36">
        <f t="shared" si="5"/>
        <v>2514</v>
      </c>
      <c r="N29" s="36">
        <f t="shared" si="5"/>
        <v>3413</v>
      </c>
      <c r="O29" s="36">
        <f t="shared" si="5"/>
        <v>2924</v>
      </c>
      <c r="P29" s="36">
        <f t="shared" si="5"/>
        <v>1780</v>
      </c>
      <c r="Q29" s="36">
        <f t="shared" si="5"/>
        <v>1602</v>
      </c>
      <c r="R29" s="36">
        <f t="shared" si="5"/>
        <v>1334</v>
      </c>
      <c r="S29" s="36">
        <f t="shared" si="5"/>
        <v>1489</v>
      </c>
      <c r="T29" s="36">
        <f t="shared" si="5"/>
        <v>2484</v>
      </c>
      <c r="U29" s="36">
        <f t="shared" si="5"/>
        <v>1575</v>
      </c>
      <c r="V29" s="36">
        <f t="shared" si="5"/>
        <v>2064</v>
      </c>
      <c r="W29" s="36">
        <f t="shared" si="5"/>
        <v>1804</v>
      </c>
      <c r="X29" s="36">
        <f t="shared" si="5"/>
        <v>1921</v>
      </c>
      <c r="Y29" s="36">
        <f t="shared" si="5"/>
        <v>1207</v>
      </c>
      <c r="Z29" s="36">
        <f t="shared" si="5"/>
        <v>573</v>
      </c>
      <c r="AA29" s="36">
        <f t="shared" si="5"/>
        <v>438</v>
      </c>
      <c r="AB29" s="36">
        <f t="shared" si="5"/>
        <v>258</v>
      </c>
      <c r="AC29" s="36">
        <f t="shared" si="5"/>
        <v>739</v>
      </c>
      <c r="AD29" s="36">
        <f t="shared" si="5"/>
        <v>611</v>
      </c>
      <c r="AE29" s="36">
        <f t="shared" si="5"/>
        <v>1764</v>
      </c>
      <c r="AF29" s="36">
        <f t="shared" si="5"/>
        <v>1466</v>
      </c>
      <c r="AG29" s="36">
        <f t="shared" si="5"/>
        <v>2132</v>
      </c>
      <c r="AH29" s="36">
        <f t="shared" si="5"/>
        <v>3068</v>
      </c>
      <c r="AI29" s="36">
        <f t="shared" si="5"/>
        <v>3233</v>
      </c>
      <c r="AJ29" s="36">
        <f t="shared" si="5"/>
        <v>4153</v>
      </c>
      <c r="AK29" s="36">
        <f t="shared" si="5"/>
        <v>4587</v>
      </c>
      <c r="AL29" s="36">
        <f t="shared" si="5"/>
        <v>6095</v>
      </c>
      <c r="AM29" s="36">
        <f t="shared" si="5"/>
        <v>5544</v>
      </c>
      <c r="AN29" s="36">
        <f t="shared" si="5"/>
        <v>7029</v>
      </c>
      <c r="AO29" s="36">
        <f t="shared" si="5"/>
        <v>4793</v>
      </c>
      <c r="AP29" s="36">
        <f t="shared" si="5"/>
        <v>5620</v>
      </c>
      <c r="AQ29" s="36">
        <f t="shared" si="5"/>
        <v>6141</v>
      </c>
      <c r="AR29" s="36">
        <f t="shared" si="5"/>
        <v>4661</v>
      </c>
      <c r="AS29" s="36">
        <f t="shared" si="5"/>
        <v>4929</v>
      </c>
      <c r="AT29" s="36">
        <f t="shared" si="5"/>
        <v>4042</v>
      </c>
      <c r="AU29" s="36">
        <f t="shared" si="5"/>
        <v>3951</v>
      </c>
      <c r="AV29" s="36">
        <f t="shared" si="5"/>
        <v>4790</v>
      </c>
      <c r="AW29" s="36">
        <f>SUM(AW30:AW33)</f>
        <v>4351</v>
      </c>
      <c r="AX29" s="36">
        <f>SUM(AX30:AX33)</f>
        <v>4484</v>
      </c>
      <c r="AY29" s="36">
        <f>SUM(AY30:AY33)</f>
        <v>3381</v>
      </c>
    </row>
    <row r="30" spans="1:51" ht="12.75" outlineLevel="1">
      <c r="A30" s="34"/>
      <c r="B30" s="54"/>
      <c r="C30" s="54" t="s">
        <v>172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</row>
    <row r="31" spans="1:51" ht="12.75" outlineLevel="1">
      <c r="A31" s="34"/>
      <c r="B31" s="54"/>
      <c r="C31" s="54" t="s">
        <v>173</v>
      </c>
      <c r="D31" s="36">
        <v>246</v>
      </c>
      <c r="E31" s="36">
        <v>252</v>
      </c>
      <c r="F31" s="36">
        <v>273</v>
      </c>
      <c r="G31" s="36">
        <v>264</v>
      </c>
      <c r="H31" s="36">
        <v>242</v>
      </c>
      <c r="I31" s="36">
        <v>240</v>
      </c>
      <c r="J31" s="36">
        <v>190</v>
      </c>
      <c r="K31" s="36">
        <v>245</v>
      </c>
      <c r="L31" s="36">
        <v>485</v>
      </c>
      <c r="M31" s="36">
        <v>346</v>
      </c>
      <c r="N31" s="36">
        <v>511</v>
      </c>
      <c r="O31" s="36">
        <v>463</v>
      </c>
      <c r="P31" s="36">
        <v>226</v>
      </c>
      <c r="Q31" s="36">
        <v>336</v>
      </c>
      <c r="R31" s="36">
        <v>349</v>
      </c>
      <c r="S31" s="36">
        <v>280</v>
      </c>
      <c r="T31" s="36">
        <v>393</v>
      </c>
      <c r="U31" s="36">
        <v>272</v>
      </c>
      <c r="V31" s="36">
        <v>308</v>
      </c>
      <c r="W31" s="36">
        <v>246</v>
      </c>
      <c r="X31" s="36">
        <v>185</v>
      </c>
      <c r="Y31" s="36">
        <v>185</v>
      </c>
      <c r="Z31" s="36">
        <v>156</v>
      </c>
      <c r="AA31" s="36">
        <v>84</v>
      </c>
      <c r="AB31" s="36">
        <v>46</v>
      </c>
      <c r="AC31" s="36">
        <v>226</v>
      </c>
      <c r="AD31" s="36">
        <v>192</v>
      </c>
      <c r="AE31" s="36">
        <v>325</v>
      </c>
      <c r="AF31" s="36">
        <v>701</v>
      </c>
      <c r="AG31" s="36">
        <v>1024</v>
      </c>
      <c r="AH31" s="36">
        <v>687</v>
      </c>
      <c r="AI31" s="36">
        <v>789</v>
      </c>
      <c r="AJ31" s="36">
        <v>651</v>
      </c>
      <c r="AK31" s="36">
        <v>530</v>
      </c>
      <c r="AL31" s="36">
        <v>766</v>
      </c>
      <c r="AM31" s="36">
        <v>1135</v>
      </c>
      <c r="AN31" s="36">
        <v>1407</v>
      </c>
      <c r="AO31" s="36">
        <v>1276</v>
      </c>
      <c r="AP31" s="36">
        <v>1636</v>
      </c>
      <c r="AQ31" s="36">
        <v>1606</v>
      </c>
      <c r="AR31" s="36">
        <v>1229</v>
      </c>
      <c r="AS31" s="36">
        <v>1258</v>
      </c>
      <c r="AT31" s="36">
        <v>1080</v>
      </c>
      <c r="AU31" s="36">
        <v>1119</v>
      </c>
      <c r="AV31" s="36">
        <v>1640</v>
      </c>
      <c r="AW31" s="36">
        <v>1101</v>
      </c>
      <c r="AX31" s="36">
        <v>981</v>
      </c>
      <c r="AY31" s="36">
        <v>1169</v>
      </c>
    </row>
    <row r="32" spans="1:51" ht="12.75" outlineLevel="1">
      <c r="A32" s="34"/>
      <c r="B32" s="54"/>
      <c r="C32" s="54" t="s">
        <v>174</v>
      </c>
      <c r="D32" s="36">
        <v>135</v>
      </c>
      <c r="E32" s="36">
        <v>118</v>
      </c>
      <c r="F32" s="36">
        <v>155</v>
      </c>
      <c r="G32" s="36">
        <v>153</v>
      </c>
      <c r="H32" s="36">
        <v>160</v>
      </c>
      <c r="I32" s="36">
        <v>398</v>
      </c>
      <c r="J32" s="36">
        <v>434</v>
      </c>
      <c r="K32" s="36">
        <v>577</v>
      </c>
      <c r="L32" s="36">
        <v>953</v>
      </c>
      <c r="M32" s="36">
        <v>1855</v>
      </c>
      <c r="N32" s="36">
        <v>2581</v>
      </c>
      <c r="O32" s="36">
        <v>2211</v>
      </c>
      <c r="P32" s="36">
        <v>1105</v>
      </c>
      <c r="Q32" s="36">
        <v>791</v>
      </c>
      <c r="R32" s="36">
        <v>704</v>
      </c>
      <c r="S32" s="36">
        <v>931</v>
      </c>
      <c r="T32" s="36">
        <v>1881</v>
      </c>
      <c r="U32" s="36">
        <v>1195</v>
      </c>
      <c r="V32" s="36">
        <v>1696</v>
      </c>
      <c r="W32" s="36">
        <v>1472</v>
      </c>
      <c r="X32" s="36">
        <v>1719</v>
      </c>
      <c r="Y32" s="36">
        <v>1002</v>
      </c>
      <c r="Z32" s="36">
        <v>355</v>
      </c>
      <c r="AA32" s="36">
        <v>294</v>
      </c>
      <c r="AB32" s="36">
        <v>106</v>
      </c>
      <c r="AC32" s="36">
        <v>462</v>
      </c>
      <c r="AD32" s="36">
        <v>319</v>
      </c>
      <c r="AE32" s="36">
        <v>1345</v>
      </c>
      <c r="AF32" s="36">
        <v>666</v>
      </c>
      <c r="AG32" s="36">
        <v>957</v>
      </c>
      <c r="AH32" s="36">
        <v>2115</v>
      </c>
      <c r="AI32" s="36">
        <v>2170</v>
      </c>
      <c r="AJ32" s="36">
        <v>3227</v>
      </c>
      <c r="AK32" s="36">
        <v>3893</v>
      </c>
      <c r="AL32" s="36">
        <v>5070</v>
      </c>
      <c r="AM32" s="36">
        <v>4135</v>
      </c>
      <c r="AN32" s="36">
        <v>5423</v>
      </c>
      <c r="AO32" s="36">
        <v>3215</v>
      </c>
      <c r="AP32" s="36">
        <v>3708</v>
      </c>
      <c r="AQ32" s="36">
        <v>4255</v>
      </c>
      <c r="AR32" s="36">
        <v>2850</v>
      </c>
      <c r="AS32" s="36">
        <v>3068</v>
      </c>
      <c r="AT32" s="36">
        <v>2734</v>
      </c>
      <c r="AU32" s="36">
        <v>2652</v>
      </c>
      <c r="AV32" s="36">
        <v>3023</v>
      </c>
      <c r="AW32" s="36">
        <v>3128</v>
      </c>
      <c r="AX32" s="36">
        <v>3387</v>
      </c>
      <c r="AY32" s="36">
        <v>2194</v>
      </c>
    </row>
    <row r="33" spans="1:51" ht="12.75" outlineLevel="1">
      <c r="A33" s="34"/>
      <c r="B33" s="54"/>
      <c r="C33" s="54" t="s">
        <v>175</v>
      </c>
      <c r="D33" s="36">
        <v>58</v>
      </c>
      <c r="E33" s="36">
        <v>59</v>
      </c>
      <c r="F33" s="36">
        <v>66</v>
      </c>
      <c r="G33" s="36">
        <v>73</v>
      </c>
      <c r="H33" s="36">
        <v>88</v>
      </c>
      <c r="I33" s="36">
        <v>133</v>
      </c>
      <c r="J33" s="36">
        <v>162</v>
      </c>
      <c r="K33" s="36">
        <v>161</v>
      </c>
      <c r="L33" s="36">
        <v>189</v>
      </c>
      <c r="M33" s="36">
        <v>313</v>
      </c>
      <c r="N33" s="36">
        <v>321</v>
      </c>
      <c r="O33" s="36">
        <v>250</v>
      </c>
      <c r="P33" s="36">
        <v>449</v>
      </c>
      <c r="Q33" s="36">
        <v>475</v>
      </c>
      <c r="R33" s="36">
        <v>281</v>
      </c>
      <c r="S33" s="36">
        <v>278</v>
      </c>
      <c r="T33" s="36">
        <v>210</v>
      </c>
      <c r="U33" s="36">
        <v>108</v>
      </c>
      <c r="V33" s="36">
        <v>60</v>
      </c>
      <c r="W33" s="36">
        <v>86</v>
      </c>
      <c r="X33" s="36">
        <v>17</v>
      </c>
      <c r="Y33" s="36">
        <v>20</v>
      </c>
      <c r="Z33" s="36">
        <v>62</v>
      </c>
      <c r="AA33" s="36">
        <v>60</v>
      </c>
      <c r="AB33" s="36">
        <v>106</v>
      </c>
      <c r="AC33" s="36">
        <v>51</v>
      </c>
      <c r="AD33" s="36">
        <v>100</v>
      </c>
      <c r="AE33" s="36">
        <v>94</v>
      </c>
      <c r="AF33" s="36">
        <v>99</v>
      </c>
      <c r="AG33" s="36">
        <v>151</v>
      </c>
      <c r="AH33" s="36">
        <v>266</v>
      </c>
      <c r="AI33" s="36">
        <v>274</v>
      </c>
      <c r="AJ33" s="36">
        <v>275</v>
      </c>
      <c r="AK33" s="36">
        <v>164</v>
      </c>
      <c r="AL33" s="36">
        <v>259</v>
      </c>
      <c r="AM33" s="36">
        <v>274</v>
      </c>
      <c r="AN33" s="36">
        <v>199</v>
      </c>
      <c r="AO33" s="36">
        <v>302</v>
      </c>
      <c r="AP33" s="36">
        <v>276</v>
      </c>
      <c r="AQ33" s="36">
        <v>280</v>
      </c>
      <c r="AR33" s="36">
        <v>582</v>
      </c>
      <c r="AS33" s="36">
        <v>603</v>
      </c>
      <c r="AT33" s="36">
        <v>228</v>
      </c>
      <c r="AU33" s="36">
        <v>180</v>
      </c>
      <c r="AV33" s="36">
        <v>127</v>
      </c>
      <c r="AW33" s="36">
        <v>122</v>
      </c>
      <c r="AX33" s="36">
        <v>116</v>
      </c>
      <c r="AY33" s="36">
        <v>18</v>
      </c>
    </row>
    <row r="34" spans="1:51" ht="12.75">
      <c r="A34" s="34"/>
      <c r="B34" s="54" t="s">
        <v>176</v>
      </c>
      <c r="C34" s="54"/>
      <c r="D34" s="36">
        <v>3395</v>
      </c>
      <c r="E34" s="36">
        <v>3218</v>
      </c>
      <c r="F34" s="36">
        <v>2837</v>
      </c>
      <c r="G34" s="36">
        <v>4067</v>
      </c>
      <c r="H34" s="36">
        <v>3635</v>
      </c>
      <c r="I34" s="36">
        <v>3846</v>
      </c>
      <c r="J34" s="36">
        <v>3871</v>
      </c>
      <c r="K34" s="36">
        <v>5689.088</v>
      </c>
      <c r="L34" s="36">
        <v>8373.822</v>
      </c>
      <c r="M34" s="36">
        <v>10393.406</v>
      </c>
      <c r="N34" s="36">
        <v>12479.112000000001</v>
      </c>
      <c r="O34" s="36">
        <v>10530.068</v>
      </c>
      <c r="P34" s="36">
        <v>19057.719</v>
      </c>
      <c r="Q34" s="36">
        <v>17512.724</v>
      </c>
      <c r="R34" s="36">
        <v>21439.306</v>
      </c>
      <c r="S34" s="36">
        <v>20668.402000000002</v>
      </c>
      <c r="T34" s="36">
        <v>15217.893</v>
      </c>
      <c r="U34" s="36">
        <v>17133.259</v>
      </c>
      <c r="V34" s="36">
        <v>21007.678</v>
      </c>
      <c r="W34" s="36">
        <v>18097.904000000002</v>
      </c>
      <c r="X34" s="36">
        <v>14302.405999999999</v>
      </c>
      <c r="Y34" s="36">
        <v>16158.382</v>
      </c>
      <c r="Z34" s="36">
        <v>10397.546</v>
      </c>
      <c r="AA34" s="36">
        <v>8292.206</v>
      </c>
      <c r="AB34" s="36">
        <v>8958.758</v>
      </c>
      <c r="AC34" s="36">
        <v>17360.371274068453</v>
      </c>
      <c r="AD34" s="36">
        <v>17794.601219025135</v>
      </c>
      <c r="AE34" s="36">
        <v>31114.225033816823</v>
      </c>
      <c r="AF34" s="36">
        <v>39186.948000000004</v>
      </c>
      <c r="AG34" s="36">
        <v>41905.894</v>
      </c>
      <c r="AH34" s="36">
        <v>41055.047000000006</v>
      </c>
      <c r="AI34" s="36">
        <v>45225.83</v>
      </c>
      <c r="AJ34" s="36">
        <v>84655.675</v>
      </c>
      <c r="AK34" s="36">
        <v>81328.755</v>
      </c>
      <c r="AL34" s="36">
        <v>115479.513</v>
      </c>
      <c r="AM34" s="36">
        <v>129060.893</v>
      </c>
      <c r="AN34" s="36">
        <v>154451.557</v>
      </c>
      <c r="AO34" s="36">
        <v>281727.09</v>
      </c>
      <c r="AP34" s="36">
        <v>175069.8718074607</v>
      </c>
      <c r="AQ34" s="36">
        <v>181370.494</v>
      </c>
      <c r="AR34" s="36">
        <v>225201.908</v>
      </c>
      <c r="AS34" s="36">
        <v>219760.57</v>
      </c>
      <c r="AT34" s="36">
        <v>174427.591</v>
      </c>
      <c r="AU34" s="36">
        <v>199868.141</v>
      </c>
      <c r="AV34" s="36">
        <v>179836.087</v>
      </c>
      <c r="AW34" s="36">
        <v>169911.668</v>
      </c>
      <c r="AX34" s="36">
        <v>169522.325</v>
      </c>
      <c r="AY34" s="36">
        <v>179317.411</v>
      </c>
    </row>
    <row r="35" spans="1:51" s="33" customFormat="1" ht="12.75">
      <c r="A35" s="29" t="s">
        <v>177</v>
      </c>
      <c r="D35" s="32">
        <f aca="true" t="shared" si="6" ref="D35:AV35">D36+D37+D47</f>
        <v>0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6788.59</v>
      </c>
      <c r="L35" s="32">
        <f t="shared" si="6"/>
        <v>13821.979</v>
      </c>
      <c r="M35" s="32">
        <f t="shared" si="6"/>
        <v>24665.05100000001</v>
      </c>
      <c r="N35" s="32">
        <f t="shared" si="6"/>
        <v>14912.27</v>
      </c>
      <c r="O35" s="32">
        <f t="shared" si="6"/>
        <v>22095.129999999997</v>
      </c>
      <c r="P35" s="32">
        <f t="shared" si="6"/>
        <v>19862.616999999995</v>
      </c>
      <c r="Q35" s="32">
        <f t="shared" si="6"/>
        <v>29253.183999999997</v>
      </c>
      <c r="R35" s="32">
        <f t="shared" si="6"/>
        <v>21658.94099999999</v>
      </c>
      <c r="S35" s="32">
        <f t="shared" si="6"/>
        <v>16192.098999999998</v>
      </c>
      <c r="T35" s="32">
        <f t="shared" si="6"/>
        <v>28004.806999999993</v>
      </c>
      <c r="U35" s="32">
        <f t="shared" si="6"/>
        <v>25101.141999999996</v>
      </c>
      <c r="V35" s="32">
        <f t="shared" si="6"/>
        <v>16602.277</v>
      </c>
      <c r="W35" s="32">
        <f t="shared" si="6"/>
        <v>34540.50000000001</v>
      </c>
      <c r="X35" s="32">
        <f t="shared" si="6"/>
        <v>103605.04599999997</v>
      </c>
      <c r="Y35" s="32">
        <f t="shared" si="6"/>
        <v>160411.891</v>
      </c>
      <c r="Z35" s="32">
        <f t="shared" si="6"/>
        <v>180840.084</v>
      </c>
      <c r="AA35" s="32">
        <f t="shared" si="6"/>
        <v>243910.75299999997</v>
      </c>
      <c r="AB35" s="32">
        <f t="shared" si="6"/>
        <v>215016.349</v>
      </c>
      <c r="AC35" s="32">
        <f t="shared" si="6"/>
        <v>441558.6045181123</v>
      </c>
      <c r="AD35" s="32">
        <f t="shared" si="6"/>
        <v>525075.3787738932</v>
      </c>
      <c r="AE35" s="32">
        <f t="shared" si="6"/>
        <v>691819.1152179618</v>
      </c>
      <c r="AF35" s="32">
        <f t="shared" si="6"/>
        <v>776358.218</v>
      </c>
      <c r="AG35" s="32">
        <f t="shared" si="6"/>
        <v>1234391.2330000002</v>
      </c>
      <c r="AH35" s="32">
        <f t="shared" si="6"/>
        <v>638858.9830000002</v>
      </c>
      <c r="AI35" s="32">
        <f t="shared" si="6"/>
        <v>673254.8849999999</v>
      </c>
      <c r="AJ35" s="32">
        <f t="shared" si="6"/>
        <v>592391.946</v>
      </c>
      <c r="AK35" s="32">
        <f t="shared" si="6"/>
        <v>257733.33800000002</v>
      </c>
      <c r="AL35" s="32">
        <f t="shared" si="6"/>
        <v>413924.1550000001</v>
      </c>
      <c r="AM35" s="32">
        <f t="shared" si="6"/>
        <v>850928.679</v>
      </c>
      <c r="AN35" s="32">
        <f t="shared" si="6"/>
        <v>1025518.4600000001</v>
      </c>
      <c r="AO35" s="32">
        <f t="shared" si="6"/>
        <v>1017237.976</v>
      </c>
      <c r="AP35" s="32">
        <f t="shared" si="6"/>
        <v>1069465.9334757444</v>
      </c>
      <c r="AQ35" s="32">
        <f t="shared" si="6"/>
        <v>1409319.092</v>
      </c>
      <c r="AR35" s="32">
        <f t="shared" si="6"/>
        <v>2262696.9099999997</v>
      </c>
      <c r="AS35" s="32">
        <f t="shared" si="6"/>
        <v>2160974.8748368644</v>
      </c>
      <c r="AT35" s="32">
        <f t="shared" si="6"/>
        <v>2063853.091</v>
      </c>
      <c r="AU35" s="32">
        <f t="shared" si="6"/>
        <v>2347055.1259999997</v>
      </c>
      <c r="AV35" s="32">
        <f t="shared" si="6"/>
        <v>1421049.6310000003</v>
      </c>
      <c r="AW35" s="32">
        <f>AW36+AW37+AW47</f>
        <v>2252042.781</v>
      </c>
      <c r="AX35" s="32">
        <f>AX36+AX37+AX47</f>
        <v>3190913.2739999997</v>
      </c>
      <c r="AY35" s="32">
        <f>AY36+AY37+AY47</f>
        <v>3108250.9979999997</v>
      </c>
    </row>
    <row r="36" spans="1:51" ht="12.75">
      <c r="A36" s="38"/>
      <c r="B36" s="59" t="s">
        <v>178</v>
      </c>
      <c r="D36" s="36"/>
      <c r="E36" s="36"/>
      <c r="F36" s="36"/>
      <c r="G36" s="36"/>
      <c r="H36" s="36"/>
      <c r="I36" s="36"/>
      <c r="J36" s="36"/>
      <c r="K36" s="36">
        <v>1935.38</v>
      </c>
      <c r="L36" s="36">
        <v>8499.588</v>
      </c>
      <c r="M36" s="36">
        <v>17459.05900000001</v>
      </c>
      <c r="N36" s="36">
        <v>5028.7519999999995</v>
      </c>
      <c r="O36" s="36">
        <v>12080.877</v>
      </c>
      <c r="P36" s="36">
        <v>8872.994999999995</v>
      </c>
      <c r="Q36" s="36">
        <v>18672.981</v>
      </c>
      <c r="R36" s="36">
        <v>2952.0090000000005</v>
      </c>
      <c r="S36" s="36">
        <v>9745.536</v>
      </c>
      <c r="T36" s="36">
        <v>1744.921</v>
      </c>
      <c r="U36" s="36">
        <v>3201.558</v>
      </c>
      <c r="V36" s="36">
        <v>6577.038</v>
      </c>
      <c r="W36" s="36">
        <v>19831.204</v>
      </c>
      <c r="X36" s="36">
        <v>81476.96799999998</v>
      </c>
      <c r="Y36" s="36">
        <v>143039.953</v>
      </c>
      <c r="Z36" s="36">
        <v>170951.73</v>
      </c>
      <c r="AA36" s="36">
        <v>216123.44499999998</v>
      </c>
      <c r="AB36" s="36">
        <v>206451.188</v>
      </c>
      <c r="AC36" s="36">
        <v>421145.85962755367</v>
      </c>
      <c r="AD36" s="36">
        <v>460283.734767962</v>
      </c>
      <c r="AE36" s="36">
        <v>582968.040744888</v>
      </c>
      <c r="AF36" s="36">
        <v>705268.754</v>
      </c>
      <c r="AG36" s="36">
        <v>1087041.7070000002</v>
      </c>
      <c r="AH36" s="36">
        <v>587596.1980000002</v>
      </c>
      <c r="AI36" s="36">
        <v>661912.4909999999</v>
      </c>
      <c r="AJ36" s="36">
        <v>576109.772</v>
      </c>
      <c r="AK36" s="36">
        <v>246144.76700000002</v>
      </c>
      <c r="AL36" s="36">
        <v>379606.80500000005</v>
      </c>
      <c r="AM36" s="36">
        <v>811035.096</v>
      </c>
      <c r="AN36" s="36">
        <v>984822.648</v>
      </c>
      <c r="AO36" s="36">
        <v>981484.971</v>
      </c>
      <c r="AP36" s="36">
        <v>1023264.6110010312</v>
      </c>
      <c r="AQ36" s="36">
        <v>1375867.959</v>
      </c>
      <c r="AR36" s="36">
        <v>2008927.9219999996</v>
      </c>
      <c r="AS36" s="36">
        <v>2127130.4235813916</v>
      </c>
      <c r="AT36" s="36">
        <v>2030669.8860000002</v>
      </c>
      <c r="AU36" s="36">
        <v>2254876.6</v>
      </c>
      <c r="AV36" s="36">
        <v>1362731.4150000003</v>
      </c>
      <c r="AW36" s="36">
        <v>1998557.8410000002</v>
      </c>
      <c r="AX36" s="36">
        <v>3108009.3869999996</v>
      </c>
      <c r="AY36" s="36">
        <v>2956837.73</v>
      </c>
    </row>
    <row r="37" spans="1:51" ht="12.75">
      <c r="A37" s="38"/>
      <c r="B37" s="39" t="s">
        <v>179</v>
      </c>
      <c r="D37" s="36">
        <f aca="true" t="shared" si="7" ref="D37:AV37">SUM(D38:D46)</f>
        <v>0</v>
      </c>
      <c r="E37" s="36">
        <f t="shared" si="7"/>
        <v>0</v>
      </c>
      <c r="F37" s="36">
        <f t="shared" si="7"/>
        <v>0</v>
      </c>
      <c r="G37" s="36">
        <f t="shared" si="7"/>
        <v>0</v>
      </c>
      <c r="H37" s="36">
        <f t="shared" si="7"/>
        <v>0</v>
      </c>
      <c r="I37" s="36">
        <f t="shared" si="7"/>
        <v>0</v>
      </c>
      <c r="J37" s="36">
        <f t="shared" si="7"/>
        <v>0</v>
      </c>
      <c r="K37" s="36">
        <f t="shared" si="7"/>
        <v>962.67</v>
      </c>
      <c r="L37" s="36">
        <f t="shared" si="7"/>
        <v>844.211</v>
      </c>
      <c r="M37" s="36">
        <f t="shared" si="7"/>
        <v>760.488</v>
      </c>
      <c r="N37" s="36">
        <f t="shared" si="7"/>
        <v>730.7629999999999</v>
      </c>
      <c r="O37" s="36">
        <f t="shared" si="7"/>
        <v>922.4639999999999</v>
      </c>
      <c r="P37" s="36">
        <f t="shared" si="7"/>
        <v>918.8409999999999</v>
      </c>
      <c r="Q37" s="36">
        <f t="shared" si="7"/>
        <v>2309.744</v>
      </c>
      <c r="R37" s="36">
        <f t="shared" si="7"/>
        <v>510.664</v>
      </c>
      <c r="S37" s="36">
        <f t="shared" si="7"/>
        <v>688.8109999999999</v>
      </c>
      <c r="T37" s="36">
        <f t="shared" si="7"/>
        <v>4210.722</v>
      </c>
      <c r="U37" s="36">
        <f t="shared" si="7"/>
        <v>3316.7780000000002</v>
      </c>
      <c r="V37" s="36">
        <f t="shared" si="7"/>
        <v>525.695</v>
      </c>
      <c r="W37" s="36">
        <f t="shared" si="7"/>
        <v>528.311</v>
      </c>
      <c r="X37" s="36">
        <f t="shared" si="7"/>
        <v>574.287</v>
      </c>
      <c r="Y37" s="36">
        <f t="shared" si="7"/>
        <v>462.979</v>
      </c>
      <c r="Z37" s="36">
        <f t="shared" si="7"/>
        <v>787.193</v>
      </c>
      <c r="AA37" s="36">
        <f t="shared" si="7"/>
        <v>1618.808</v>
      </c>
      <c r="AB37" s="36">
        <f t="shared" si="7"/>
        <v>1131.6689999999999</v>
      </c>
      <c r="AC37" s="36">
        <f t="shared" si="7"/>
        <v>5857.72658672777</v>
      </c>
      <c r="AD37" s="36">
        <f t="shared" si="7"/>
        <v>52437.466263267284</v>
      </c>
      <c r="AE37" s="36">
        <f t="shared" si="7"/>
        <v>81211.45912011298</v>
      </c>
      <c r="AF37" s="36">
        <f t="shared" si="7"/>
        <v>39857.89</v>
      </c>
      <c r="AG37" s="36">
        <f t="shared" si="7"/>
        <v>98303.11700000001</v>
      </c>
      <c r="AH37" s="36">
        <f t="shared" si="7"/>
        <v>3385.9489999999996</v>
      </c>
      <c r="AI37" s="36">
        <f t="shared" si="7"/>
        <v>1376.525</v>
      </c>
      <c r="AJ37" s="36">
        <f t="shared" si="7"/>
        <v>1095.787</v>
      </c>
      <c r="AK37" s="36">
        <f t="shared" si="7"/>
        <v>800.269</v>
      </c>
      <c r="AL37" s="36">
        <f t="shared" si="7"/>
        <v>1912.068</v>
      </c>
      <c r="AM37" s="36">
        <f t="shared" si="7"/>
        <v>4521.411</v>
      </c>
      <c r="AN37" s="36">
        <f t="shared" si="7"/>
        <v>5765.5</v>
      </c>
      <c r="AO37" s="36">
        <f t="shared" si="7"/>
        <v>3985.1630000000005</v>
      </c>
      <c r="AP37" s="36">
        <f t="shared" si="7"/>
        <v>3603.48305032864</v>
      </c>
      <c r="AQ37" s="36">
        <f t="shared" si="7"/>
        <v>3723.9300000000003</v>
      </c>
      <c r="AR37" s="36">
        <f t="shared" si="7"/>
        <v>3577.018000000001</v>
      </c>
      <c r="AS37" s="36">
        <f t="shared" si="7"/>
        <v>2570.641478111089</v>
      </c>
      <c r="AT37" s="36">
        <f t="shared" si="7"/>
        <v>2873.309</v>
      </c>
      <c r="AU37" s="36">
        <f t="shared" si="7"/>
        <v>57669.081</v>
      </c>
      <c r="AV37" s="36">
        <f t="shared" si="7"/>
        <v>7671.0160000000005</v>
      </c>
      <c r="AW37" s="36">
        <f>SUM(AW38:AW46)</f>
        <v>156888.142</v>
      </c>
      <c r="AX37" s="36">
        <f>SUM(AX38:AX46)</f>
        <v>8525.998</v>
      </c>
      <c r="AY37" s="36">
        <f>SUM(AY38:AY46)</f>
        <v>94634.667</v>
      </c>
    </row>
    <row r="38" spans="1:51" ht="12.75" outlineLevel="1">
      <c r="A38" s="38"/>
      <c r="B38" s="39"/>
      <c r="C38" s="55" t="s">
        <v>180</v>
      </c>
      <c r="D38" s="36"/>
      <c r="E38" s="36"/>
      <c r="F38" s="36"/>
      <c r="G38" s="36"/>
      <c r="H38" s="36"/>
      <c r="I38" s="36"/>
      <c r="J38" s="36"/>
      <c r="K38" s="36">
        <v>2.78</v>
      </c>
      <c r="L38" s="36">
        <v>2.779</v>
      </c>
      <c r="M38" s="36">
        <v>5.739</v>
      </c>
      <c r="N38" s="36">
        <v>79.358</v>
      </c>
      <c r="O38" s="36">
        <v>9.751</v>
      </c>
      <c r="P38" s="36">
        <v>12.296</v>
      </c>
      <c r="Q38" s="36">
        <v>2.112</v>
      </c>
      <c r="R38" s="36">
        <v>33.125</v>
      </c>
      <c r="S38" s="36">
        <v>50.791</v>
      </c>
      <c r="T38" s="36">
        <v>44.546</v>
      </c>
      <c r="U38" s="36">
        <v>14.233</v>
      </c>
      <c r="V38" s="36">
        <v>62.137</v>
      </c>
      <c r="W38" s="36">
        <v>55.071</v>
      </c>
      <c r="X38" s="36">
        <v>69.488</v>
      </c>
      <c r="Y38" s="36">
        <v>60.109</v>
      </c>
      <c r="Z38" s="36">
        <v>123.855</v>
      </c>
      <c r="AA38" s="36">
        <v>82.559</v>
      </c>
      <c r="AB38" s="36">
        <v>0</v>
      </c>
      <c r="AC38" s="36">
        <v>4979.809746223809</v>
      </c>
      <c r="AD38" s="36">
        <v>51492.779304492986</v>
      </c>
      <c r="AE38" s="36">
        <v>78034.42235932741</v>
      </c>
      <c r="AF38" s="36">
        <v>36024.396</v>
      </c>
      <c r="AG38" s="36">
        <v>96268.16</v>
      </c>
      <c r="AH38" s="36">
        <v>715.12</v>
      </c>
      <c r="AI38" s="36">
        <v>529.374</v>
      </c>
      <c r="AJ38" s="36">
        <v>18.252</v>
      </c>
      <c r="AK38" s="36">
        <v>148.49</v>
      </c>
      <c r="AL38" s="36">
        <v>760.356</v>
      </c>
      <c r="AM38" s="36">
        <v>1353.21</v>
      </c>
      <c r="AN38" s="36">
        <v>2521.35</v>
      </c>
      <c r="AO38" s="36">
        <v>1976.711</v>
      </c>
      <c r="AP38" s="36">
        <v>1818.264481892527</v>
      </c>
      <c r="AQ38" s="36">
        <v>1220.779</v>
      </c>
      <c r="AR38" s="36">
        <v>953.767</v>
      </c>
      <c r="AS38" s="36">
        <v>666.74984474072</v>
      </c>
      <c r="AT38" s="36">
        <v>519.529</v>
      </c>
      <c r="AU38" s="36">
        <v>1177.802</v>
      </c>
      <c r="AV38" s="36">
        <v>465.329</v>
      </c>
      <c r="AW38" s="36">
        <v>939.185</v>
      </c>
      <c r="AX38" s="36">
        <v>1617.499</v>
      </c>
      <c r="AY38" s="36">
        <v>1192.514</v>
      </c>
    </row>
    <row r="39" spans="1:51" ht="12.75" outlineLevel="1">
      <c r="A39" s="38"/>
      <c r="C39" s="55" t="s">
        <v>181</v>
      </c>
      <c r="D39" s="36"/>
      <c r="E39" s="36"/>
      <c r="F39" s="36"/>
      <c r="G39" s="36"/>
      <c r="H39" s="36"/>
      <c r="I39" s="36"/>
      <c r="J39" s="36"/>
      <c r="K39" s="36">
        <v>0</v>
      </c>
      <c r="L39" s="36">
        <v>0</v>
      </c>
      <c r="M39" s="36">
        <v>0</v>
      </c>
      <c r="N39" s="36">
        <v>0.045</v>
      </c>
      <c r="O39" s="36">
        <v>0.045</v>
      </c>
      <c r="P39" s="36">
        <v>0</v>
      </c>
      <c r="Q39" s="36">
        <v>0.18</v>
      </c>
      <c r="R39" s="36">
        <v>0.578</v>
      </c>
      <c r="S39" s="36">
        <v>0.005</v>
      </c>
      <c r="T39" s="36">
        <v>0.013</v>
      </c>
      <c r="U39" s="36">
        <v>0</v>
      </c>
      <c r="V39" s="36">
        <v>0.02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7.75</v>
      </c>
      <c r="AJ39" s="36">
        <v>3.375</v>
      </c>
      <c r="AK39" s="36">
        <v>0.02</v>
      </c>
      <c r="AL39" s="36">
        <v>0</v>
      </c>
      <c r="AM39" s="36">
        <v>0</v>
      </c>
      <c r="AN39" s="36">
        <v>0</v>
      </c>
      <c r="AO39" s="36">
        <v>0.006</v>
      </c>
      <c r="AP39" s="36">
        <v>0</v>
      </c>
      <c r="AQ39" s="36">
        <v>0</v>
      </c>
      <c r="AR39" s="36">
        <v>0.03</v>
      </c>
      <c r="AS39" s="36">
        <v>0.15991991054158608</v>
      </c>
      <c r="AT39" s="36">
        <v>0.07</v>
      </c>
      <c r="AU39" s="36">
        <v>0.375</v>
      </c>
      <c r="AV39" s="36">
        <v>0.203</v>
      </c>
      <c r="AW39" s="36">
        <v>1.1</v>
      </c>
      <c r="AX39" s="36">
        <v>0.19</v>
      </c>
      <c r="AY39" s="36">
        <v>0.03</v>
      </c>
    </row>
    <row r="40" spans="1:51" ht="12.75" outlineLevel="1">
      <c r="A40" s="38"/>
      <c r="C40" s="55" t="s">
        <v>182</v>
      </c>
      <c r="D40" s="36"/>
      <c r="E40" s="36"/>
      <c r="F40" s="36"/>
      <c r="G40" s="36"/>
      <c r="H40" s="36"/>
      <c r="I40" s="36"/>
      <c r="J40" s="36"/>
      <c r="K40" s="36">
        <v>65.9</v>
      </c>
      <c r="L40" s="36">
        <v>60.943</v>
      </c>
      <c r="M40" s="36">
        <v>56.422</v>
      </c>
      <c r="N40" s="36">
        <v>77.067</v>
      </c>
      <c r="O40" s="36">
        <v>31.606</v>
      </c>
      <c r="P40" s="36">
        <v>40.415</v>
      </c>
      <c r="Q40" s="36">
        <v>0.447</v>
      </c>
      <c r="R40" s="36">
        <v>1.04</v>
      </c>
      <c r="S40" s="36">
        <v>0.403</v>
      </c>
      <c r="T40" s="36">
        <v>1.22</v>
      </c>
      <c r="U40" s="36">
        <v>0</v>
      </c>
      <c r="V40" s="36">
        <v>0</v>
      </c>
      <c r="W40" s="36">
        <v>1.031</v>
      </c>
      <c r="X40" s="36">
        <v>0</v>
      </c>
      <c r="Y40" s="36">
        <v>11.421</v>
      </c>
      <c r="Z40" s="36">
        <v>167.862</v>
      </c>
      <c r="AA40" s="36">
        <v>928.066</v>
      </c>
      <c r="AB40" s="36">
        <v>155.187</v>
      </c>
      <c r="AC40" s="36">
        <v>198.99593653251418</v>
      </c>
      <c r="AD40" s="36">
        <v>1.0439339482651184</v>
      </c>
      <c r="AE40" s="36">
        <v>14.208692018068495</v>
      </c>
      <c r="AF40" s="36">
        <v>1.375</v>
      </c>
      <c r="AG40" s="36">
        <v>0</v>
      </c>
      <c r="AH40" s="36">
        <v>0</v>
      </c>
      <c r="AI40" s="36">
        <v>0.062</v>
      </c>
      <c r="AJ40" s="36">
        <v>18.921</v>
      </c>
      <c r="AK40" s="36">
        <v>19</v>
      </c>
      <c r="AL40" s="36">
        <v>76.686</v>
      </c>
      <c r="AM40" s="36">
        <v>0</v>
      </c>
      <c r="AN40" s="36">
        <v>0</v>
      </c>
      <c r="AO40" s="36">
        <v>0.01</v>
      </c>
      <c r="AP40" s="36">
        <v>0.07801094159522964</v>
      </c>
      <c r="AQ40" s="36">
        <v>0.235</v>
      </c>
      <c r="AR40" s="36">
        <v>0</v>
      </c>
      <c r="AS40" s="36">
        <v>0</v>
      </c>
      <c r="AT40" s="36">
        <v>0</v>
      </c>
      <c r="AU40" s="36">
        <v>0.154</v>
      </c>
      <c r="AV40" s="36">
        <v>0.05</v>
      </c>
      <c r="AW40" s="36">
        <v>0.024</v>
      </c>
      <c r="AX40" s="36">
        <v>0.26</v>
      </c>
      <c r="AY40" s="36">
        <v>0</v>
      </c>
    </row>
    <row r="41" spans="1:51" ht="12.75" outlineLevel="1">
      <c r="A41" s="38"/>
      <c r="C41" s="55" t="s">
        <v>183</v>
      </c>
      <c r="D41" s="36"/>
      <c r="E41" s="36"/>
      <c r="F41" s="36"/>
      <c r="G41" s="36"/>
      <c r="H41" s="36"/>
      <c r="I41" s="36"/>
      <c r="J41" s="36"/>
      <c r="K41" s="36">
        <v>0.792</v>
      </c>
      <c r="L41" s="36">
        <v>0</v>
      </c>
      <c r="M41" s="36">
        <v>1.801</v>
      </c>
      <c r="N41" s="36">
        <v>1.623</v>
      </c>
      <c r="O41" s="36">
        <v>0.313</v>
      </c>
      <c r="P41" s="36">
        <v>0.222</v>
      </c>
      <c r="Q41" s="36">
        <v>0.718</v>
      </c>
      <c r="R41" s="36">
        <v>0.399</v>
      </c>
      <c r="S41" s="36">
        <v>0</v>
      </c>
      <c r="T41" s="36">
        <v>0.275</v>
      </c>
      <c r="U41" s="36">
        <v>3.841</v>
      </c>
      <c r="V41" s="36">
        <v>0.04</v>
      </c>
      <c r="W41" s="36">
        <v>2.414</v>
      </c>
      <c r="X41" s="36">
        <v>18.096</v>
      </c>
      <c r="Y41" s="36">
        <v>2.227</v>
      </c>
      <c r="Z41" s="36">
        <v>7.774</v>
      </c>
      <c r="AA41" s="36">
        <v>0.052</v>
      </c>
      <c r="AB41" s="36">
        <v>0</v>
      </c>
      <c r="AC41" s="36">
        <v>0</v>
      </c>
      <c r="AD41" s="36">
        <v>0</v>
      </c>
      <c r="AE41" s="36">
        <v>0</v>
      </c>
      <c r="AF41" s="36">
        <v>1.616</v>
      </c>
      <c r="AG41" s="36">
        <v>0.001</v>
      </c>
      <c r="AH41" s="36">
        <v>0.566</v>
      </c>
      <c r="AI41" s="36">
        <v>0.727</v>
      </c>
      <c r="AJ41" s="36">
        <v>0.398</v>
      </c>
      <c r="AK41" s="36">
        <v>2.884</v>
      </c>
      <c r="AL41" s="36">
        <v>1.292</v>
      </c>
      <c r="AM41" s="36">
        <v>4.926</v>
      </c>
      <c r="AN41" s="36">
        <v>6.628</v>
      </c>
      <c r="AO41" s="36">
        <v>6.229</v>
      </c>
      <c r="AP41" s="36">
        <v>3.793563038807139</v>
      </c>
      <c r="AQ41" s="36">
        <v>1.043</v>
      </c>
      <c r="AR41" s="36">
        <v>2.217</v>
      </c>
      <c r="AS41" s="36">
        <v>3.959944409359621</v>
      </c>
      <c r="AT41" s="36">
        <v>9.814</v>
      </c>
      <c r="AU41" s="36">
        <v>32.388</v>
      </c>
      <c r="AV41" s="36">
        <v>109.282</v>
      </c>
      <c r="AW41" s="36">
        <v>4.475</v>
      </c>
      <c r="AX41" s="36">
        <v>0.339</v>
      </c>
      <c r="AY41" s="36">
        <v>0.53</v>
      </c>
    </row>
    <row r="42" spans="1:51" ht="12.75" outlineLevel="1">
      <c r="A42" s="38"/>
      <c r="C42" s="55" t="s">
        <v>184</v>
      </c>
      <c r="D42" s="36"/>
      <c r="E42" s="36"/>
      <c r="F42" s="36"/>
      <c r="G42" s="36"/>
      <c r="H42" s="36"/>
      <c r="I42" s="36"/>
      <c r="J42" s="36"/>
      <c r="K42" s="36">
        <v>57.154</v>
      </c>
      <c r="L42" s="36">
        <v>0</v>
      </c>
      <c r="M42" s="36">
        <v>0.09</v>
      </c>
      <c r="N42" s="36">
        <v>0.09</v>
      </c>
      <c r="O42" s="36">
        <v>3.059</v>
      </c>
      <c r="P42" s="36">
        <v>0.221</v>
      </c>
      <c r="Q42" s="36">
        <v>0.313</v>
      </c>
      <c r="R42" s="36">
        <v>0.045</v>
      </c>
      <c r="S42" s="36">
        <v>0.327</v>
      </c>
      <c r="T42" s="36">
        <v>0</v>
      </c>
      <c r="U42" s="36">
        <v>0.01</v>
      </c>
      <c r="V42" s="36">
        <v>0</v>
      </c>
      <c r="W42" s="36">
        <v>0.096</v>
      </c>
      <c r="X42" s="36">
        <v>0</v>
      </c>
      <c r="Y42" s="36">
        <v>0</v>
      </c>
      <c r="Z42" s="36">
        <v>0</v>
      </c>
      <c r="AA42" s="36">
        <v>36.71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0.02</v>
      </c>
      <c r="AK42" s="36">
        <v>0.052</v>
      </c>
      <c r="AL42" s="36">
        <v>0.01</v>
      </c>
      <c r="AM42" s="36">
        <v>0.01</v>
      </c>
      <c r="AN42" s="36">
        <v>0.038</v>
      </c>
      <c r="AO42" s="36">
        <v>0.069</v>
      </c>
      <c r="AP42" s="36">
        <v>0.0008748373101952277</v>
      </c>
      <c r="AQ42" s="36">
        <v>0.034</v>
      </c>
      <c r="AR42" s="36">
        <v>0</v>
      </c>
      <c r="AS42" s="36">
        <v>0</v>
      </c>
      <c r="AT42" s="36">
        <v>0.112</v>
      </c>
      <c r="AU42" s="36">
        <v>0.03</v>
      </c>
      <c r="AV42" s="36">
        <v>0.028</v>
      </c>
      <c r="AW42" s="36">
        <v>0.114</v>
      </c>
      <c r="AX42" s="36">
        <v>0</v>
      </c>
      <c r="AY42" s="36">
        <v>0.006</v>
      </c>
    </row>
    <row r="43" spans="1:51" ht="12.75" outlineLevel="1">
      <c r="A43" s="38"/>
      <c r="C43" s="55" t="s">
        <v>185</v>
      </c>
      <c r="D43" s="36"/>
      <c r="E43" s="36"/>
      <c r="F43" s="36"/>
      <c r="G43" s="36"/>
      <c r="H43" s="36"/>
      <c r="I43" s="36"/>
      <c r="J43" s="36"/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0.004062772925764192</v>
      </c>
      <c r="AD43" s="36">
        <v>0.002233624454148472</v>
      </c>
      <c r="AE43" s="36">
        <v>0</v>
      </c>
      <c r="AF43" s="36">
        <v>0.003</v>
      </c>
      <c r="AG43" s="36">
        <v>0.807</v>
      </c>
      <c r="AH43" s="36">
        <v>0.271</v>
      </c>
      <c r="AI43" s="36">
        <v>0.189</v>
      </c>
      <c r="AJ43" s="36">
        <v>0.112</v>
      </c>
      <c r="AK43" s="36">
        <v>0.032</v>
      </c>
      <c r="AL43" s="36">
        <v>3.805</v>
      </c>
      <c r="AM43" s="36">
        <v>0.066</v>
      </c>
      <c r="AN43" s="36">
        <v>0.047</v>
      </c>
      <c r="AO43" s="36">
        <v>0.05</v>
      </c>
      <c r="AP43" s="36">
        <v>0.06008906428700674</v>
      </c>
      <c r="AQ43" s="36">
        <v>0.011</v>
      </c>
      <c r="AR43" s="36">
        <v>0</v>
      </c>
      <c r="AS43" s="36">
        <v>0</v>
      </c>
      <c r="AT43" s="36">
        <v>0.2</v>
      </c>
      <c r="AU43" s="36">
        <v>1.061</v>
      </c>
      <c r="AV43" s="36">
        <v>0.006</v>
      </c>
      <c r="AW43" s="36">
        <v>0.002</v>
      </c>
      <c r="AX43" s="36">
        <v>0.034</v>
      </c>
      <c r="AY43" s="36">
        <v>18.216</v>
      </c>
    </row>
    <row r="44" spans="1:51" ht="12.75" outlineLevel="1">
      <c r="A44" s="38"/>
      <c r="C44" s="55" t="s">
        <v>186</v>
      </c>
      <c r="D44" s="36"/>
      <c r="E44" s="36"/>
      <c r="F44" s="36"/>
      <c r="G44" s="36"/>
      <c r="H44" s="36"/>
      <c r="I44" s="36"/>
      <c r="J44" s="36"/>
      <c r="K44" s="36">
        <v>44.831</v>
      </c>
      <c r="L44" s="36">
        <v>40.972</v>
      </c>
      <c r="M44" s="36">
        <v>92.797</v>
      </c>
      <c r="N44" s="36">
        <v>70.091</v>
      </c>
      <c r="O44" s="36">
        <v>64.702</v>
      </c>
      <c r="P44" s="36">
        <v>30.147</v>
      </c>
      <c r="Q44" s="36">
        <v>33.787</v>
      </c>
      <c r="R44" s="36">
        <v>46.384</v>
      </c>
      <c r="S44" s="36">
        <v>44.003</v>
      </c>
      <c r="T44" s="36">
        <v>2974.666</v>
      </c>
      <c r="U44" s="36">
        <v>46.986</v>
      </c>
      <c r="V44" s="36">
        <v>3.921</v>
      </c>
      <c r="W44" s="36">
        <v>15.699000000000002</v>
      </c>
      <c r="X44" s="36">
        <v>9.266</v>
      </c>
      <c r="Y44" s="36">
        <v>5.192</v>
      </c>
      <c r="Z44" s="36">
        <v>16.02</v>
      </c>
      <c r="AA44" s="36">
        <v>42.421</v>
      </c>
      <c r="AB44" s="36">
        <v>29.375</v>
      </c>
      <c r="AC44" s="36">
        <v>33.24322038058477</v>
      </c>
      <c r="AD44" s="36">
        <v>104.00195831738736</v>
      </c>
      <c r="AE44" s="36">
        <v>71.58443990708491</v>
      </c>
      <c r="AF44" s="36">
        <v>86.5</v>
      </c>
      <c r="AG44" s="36">
        <v>104.149</v>
      </c>
      <c r="AH44" s="36">
        <v>23.08</v>
      </c>
      <c r="AI44" s="36">
        <v>69.677</v>
      </c>
      <c r="AJ44" s="36">
        <v>119.29</v>
      </c>
      <c r="AK44" s="36">
        <v>0.049</v>
      </c>
      <c r="AL44" s="36">
        <v>0.15</v>
      </c>
      <c r="AM44" s="36">
        <v>99.121</v>
      </c>
      <c r="AN44" s="36">
        <v>59.698</v>
      </c>
      <c r="AO44" s="36">
        <v>91.783</v>
      </c>
      <c r="AP44" s="36">
        <v>120.71747403293442</v>
      </c>
      <c r="AQ44" s="36">
        <v>273.164</v>
      </c>
      <c r="AR44" s="36">
        <v>159.876</v>
      </c>
      <c r="AS44" s="36">
        <v>141.7741428910226</v>
      </c>
      <c r="AT44" s="36">
        <v>268.706</v>
      </c>
      <c r="AU44" s="36">
        <v>261.811</v>
      </c>
      <c r="AV44" s="36">
        <v>374.098</v>
      </c>
      <c r="AW44" s="36">
        <v>435.637</v>
      </c>
      <c r="AX44" s="36">
        <v>509.782</v>
      </c>
      <c r="AY44" s="36">
        <v>395.829</v>
      </c>
    </row>
    <row r="45" spans="1:51" ht="12.75" outlineLevel="1">
      <c r="A45" s="38"/>
      <c r="C45" s="55" t="s">
        <v>187</v>
      </c>
      <c r="D45" s="36"/>
      <c r="E45" s="36"/>
      <c r="F45" s="36"/>
      <c r="G45" s="36"/>
      <c r="H45" s="36"/>
      <c r="I45" s="36"/>
      <c r="J45" s="36"/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</row>
    <row r="46" spans="1:51" ht="12.75" outlineLevel="1">
      <c r="A46" s="38"/>
      <c r="C46" s="55" t="s">
        <v>188</v>
      </c>
      <c r="D46" s="36"/>
      <c r="E46" s="36"/>
      <c r="F46" s="36"/>
      <c r="G46" s="36"/>
      <c r="H46" s="36"/>
      <c r="I46" s="36"/>
      <c r="J46" s="36"/>
      <c r="K46" s="36">
        <v>791.213</v>
      </c>
      <c r="L46" s="36">
        <v>739.517</v>
      </c>
      <c r="M46" s="36">
        <v>603.639</v>
      </c>
      <c r="N46" s="36">
        <v>502.489</v>
      </c>
      <c r="O46" s="36">
        <v>812.9879999999999</v>
      </c>
      <c r="P46" s="36">
        <v>835.54</v>
      </c>
      <c r="Q46" s="36">
        <v>2272.1870000000004</v>
      </c>
      <c r="R46" s="36">
        <v>429.093</v>
      </c>
      <c r="S46" s="36">
        <v>593.2819999999999</v>
      </c>
      <c r="T46" s="36">
        <v>1190.0019999999997</v>
      </c>
      <c r="U46" s="36">
        <v>3251.708</v>
      </c>
      <c r="V46" s="36">
        <v>459.577</v>
      </c>
      <c r="W46" s="36">
        <v>454</v>
      </c>
      <c r="X46" s="36">
        <v>477.437</v>
      </c>
      <c r="Y46" s="36">
        <v>384.03</v>
      </c>
      <c r="Z46" s="36">
        <v>471.682</v>
      </c>
      <c r="AA46" s="36">
        <v>529</v>
      </c>
      <c r="AB46" s="36">
        <v>947.107</v>
      </c>
      <c r="AC46" s="36">
        <v>645.6736208179364</v>
      </c>
      <c r="AD46" s="36">
        <v>839.638832884202</v>
      </c>
      <c r="AE46" s="36">
        <v>3091.243628860412</v>
      </c>
      <c r="AF46" s="36">
        <v>3744</v>
      </c>
      <c r="AG46" s="36">
        <v>1930</v>
      </c>
      <c r="AH46" s="36">
        <v>2646.912</v>
      </c>
      <c r="AI46" s="36">
        <v>768.746</v>
      </c>
      <c r="AJ46" s="36">
        <v>935.419</v>
      </c>
      <c r="AK46" s="36">
        <v>629.742</v>
      </c>
      <c r="AL46" s="36">
        <v>1069.769</v>
      </c>
      <c r="AM46" s="36">
        <v>3064.0780000000004</v>
      </c>
      <c r="AN46" s="36">
        <v>3177.739</v>
      </c>
      <c r="AO46" s="36">
        <v>1910.305</v>
      </c>
      <c r="AP46" s="36">
        <v>1660.5685565211786</v>
      </c>
      <c r="AQ46" s="36">
        <v>2228.664</v>
      </c>
      <c r="AR46" s="36">
        <v>2461.1280000000006</v>
      </c>
      <c r="AS46" s="36">
        <v>1757.9976261594447</v>
      </c>
      <c r="AT46" s="36">
        <v>2074.878</v>
      </c>
      <c r="AU46" s="36">
        <v>56195.46</v>
      </c>
      <c r="AV46" s="36">
        <v>6722.02</v>
      </c>
      <c r="AW46" s="36">
        <v>155507.60499999998</v>
      </c>
      <c r="AX46" s="36">
        <v>6397.894</v>
      </c>
      <c r="AY46" s="36">
        <v>93027.542</v>
      </c>
    </row>
    <row r="47" spans="1:51" ht="12.75">
      <c r="A47" s="38"/>
      <c r="B47" s="55" t="s">
        <v>189</v>
      </c>
      <c r="D47" s="36"/>
      <c r="E47" s="36"/>
      <c r="F47" s="36"/>
      <c r="G47" s="36"/>
      <c r="H47" s="36"/>
      <c r="I47" s="36"/>
      <c r="J47" s="36"/>
      <c r="K47" s="36">
        <v>3890.54</v>
      </c>
      <c r="L47" s="36">
        <v>4478.18</v>
      </c>
      <c r="M47" s="36">
        <v>6445.504000000001</v>
      </c>
      <c r="N47" s="36">
        <v>9152.755000000001</v>
      </c>
      <c r="O47" s="36">
        <v>9091.788999999999</v>
      </c>
      <c r="P47" s="36">
        <v>10070.780999999999</v>
      </c>
      <c r="Q47" s="36">
        <v>8270.458999999999</v>
      </c>
      <c r="R47" s="36">
        <v>18196.267999999993</v>
      </c>
      <c r="S47" s="36">
        <v>5757.7519999999995</v>
      </c>
      <c r="T47" s="36">
        <v>22049.163999999993</v>
      </c>
      <c r="U47" s="36">
        <v>18582.805999999997</v>
      </c>
      <c r="V47" s="36">
        <v>9499.544</v>
      </c>
      <c r="W47" s="36">
        <v>14180.985000000002</v>
      </c>
      <c r="X47" s="36">
        <v>21553.791</v>
      </c>
      <c r="Y47" s="36">
        <v>16908.959</v>
      </c>
      <c r="Z47" s="36">
        <v>9101.161000000002</v>
      </c>
      <c r="AA47" s="36">
        <v>26168.5</v>
      </c>
      <c r="AB47" s="36">
        <v>7433.491999999999</v>
      </c>
      <c r="AC47" s="36">
        <v>14555.018303830866</v>
      </c>
      <c r="AD47" s="36">
        <v>12354.177742663976</v>
      </c>
      <c r="AE47" s="36">
        <v>27639.615352960864</v>
      </c>
      <c r="AF47" s="36">
        <v>31231.573999999997</v>
      </c>
      <c r="AG47" s="36">
        <v>49046.409</v>
      </c>
      <c r="AH47" s="36">
        <v>47876.835999999996</v>
      </c>
      <c r="AI47" s="36">
        <v>9965.868999999999</v>
      </c>
      <c r="AJ47" s="36">
        <v>15186.387</v>
      </c>
      <c r="AK47" s="36">
        <v>10788.302</v>
      </c>
      <c r="AL47" s="36">
        <v>32405.282</v>
      </c>
      <c r="AM47" s="36">
        <v>35372.172</v>
      </c>
      <c r="AN47" s="36">
        <v>34930.312000000005</v>
      </c>
      <c r="AO47" s="36">
        <v>31767.842000000004</v>
      </c>
      <c r="AP47" s="36">
        <v>42597.83942438448</v>
      </c>
      <c r="AQ47" s="36">
        <v>29727.202999999998</v>
      </c>
      <c r="AR47" s="36">
        <v>250191.97</v>
      </c>
      <c r="AS47" s="36">
        <v>31273.809777361956</v>
      </c>
      <c r="AT47" s="36">
        <v>30309.895999999997</v>
      </c>
      <c r="AU47" s="36">
        <v>34509.44500000001</v>
      </c>
      <c r="AV47" s="36">
        <v>50647.2</v>
      </c>
      <c r="AW47" s="36">
        <v>96596.79800000001</v>
      </c>
      <c r="AX47" s="36">
        <v>74377.889</v>
      </c>
      <c r="AY47" s="36">
        <v>56778.600999999995</v>
      </c>
    </row>
    <row r="48" spans="1:51" s="33" customFormat="1" ht="12.75">
      <c r="A48" s="29" t="s">
        <v>190</v>
      </c>
      <c r="D48" s="32">
        <f aca="true" t="shared" si="8" ref="D48:AV48">SUM(D49:D58)</f>
        <v>0</v>
      </c>
      <c r="E48" s="32">
        <f t="shared" si="8"/>
        <v>0</v>
      </c>
      <c r="F48" s="32">
        <f t="shared" si="8"/>
        <v>0</v>
      </c>
      <c r="G48" s="32">
        <f t="shared" si="8"/>
        <v>41133</v>
      </c>
      <c r="H48" s="32">
        <f t="shared" si="8"/>
        <v>44132</v>
      </c>
      <c r="I48" s="32">
        <f t="shared" si="8"/>
        <v>55000</v>
      </c>
      <c r="J48" s="32">
        <f t="shared" si="8"/>
        <v>68000</v>
      </c>
      <c r="K48" s="32">
        <f t="shared" si="8"/>
        <v>237246.08200000002</v>
      </c>
      <c r="L48" s="32">
        <f t="shared" si="8"/>
        <v>283031.9870000001</v>
      </c>
      <c r="M48" s="32">
        <f t="shared" si="8"/>
        <v>331684.5849999999</v>
      </c>
      <c r="N48" s="32">
        <f t="shared" si="8"/>
        <v>286302.127</v>
      </c>
      <c r="O48" s="32">
        <f t="shared" si="8"/>
        <v>440232.01</v>
      </c>
      <c r="P48" s="32">
        <f t="shared" si="8"/>
        <v>398135.41469382733</v>
      </c>
      <c r="Q48" s="32">
        <f t="shared" si="8"/>
        <v>325884.982</v>
      </c>
      <c r="R48" s="32">
        <f t="shared" si="8"/>
        <v>350205.25</v>
      </c>
      <c r="S48" s="32">
        <f t="shared" si="8"/>
        <v>287950.509</v>
      </c>
      <c r="T48" s="32">
        <f t="shared" si="8"/>
        <v>640927.562858672</v>
      </c>
      <c r="U48" s="32">
        <f t="shared" si="8"/>
        <v>548356.871836541</v>
      </c>
      <c r="V48" s="32">
        <f t="shared" si="8"/>
        <v>567386.3757381107</v>
      </c>
      <c r="W48" s="32">
        <f t="shared" si="8"/>
        <v>507299.84782025183</v>
      </c>
      <c r="X48" s="32">
        <f t="shared" si="8"/>
        <v>814459.0676017107</v>
      </c>
      <c r="Y48" s="32">
        <f t="shared" si="8"/>
        <v>1201875.1181804044</v>
      </c>
      <c r="Z48" s="32">
        <f t="shared" si="8"/>
        <v>1268475.7271712408</v>
      </c>
      <c r="AA48" s="32">
        <f t="shared" si="8"/>
        <v>1365061.0292476758</v>
      </c>
      <c r="AB48" s="32">
        <f t="shared" si="8"/>
        <v>1603286.2941449506</v>
      </c>
      <c r="AC48" s="32">
        <f t="shared" si="8"/>
        <v>1595646.657959226</v>
      </c>
      <c r="AD48" s="32">
        <f t="shared" si="8"/>
        <v>1670955.5190675918</v>
      </c>
      <c r="AE48" s="32">
        <f t="shared" si="8"/>
        <v>1856475.5230685945</v>
      </c>
      <c r="AF48" s="32">
        <f t="shared" si="8"/>
        <v>1876563.8644547372</v>
      </c>
      <c r="AG48" s="32">
        <f t="shared" si="8"/>
        <v>2020593.579148418</v>
      </c>
      <c r="AH48" s="32">
        <f t="shared" si="8"/>
        <v>2171080.2630000003</v>
      </c>
      <c r="AI48" s="32">
        <f t="shared" si="8"/>
        <v>2032303.6859999998</v>
      </c>
      <c r="AJ48" s="32">
        <f t="shared" si="8"/>
        <v>2214875.569</v>
      </c>
      <c r="AK48" s="32">
        <f t="shared" si="8"/>
        <v>2461775.934</v>
      </c>
      <c r="AL48" s="32">
        <f t="shared" si="8"/>
        <v>2425875.5719999997</v>
      </c>
      <c r="AM48" s="32">
        <f t="shared" si="8"/>
        <v>2534402.4499999997</v>
      </c>
      <c r="AN48" s="32">
        <f t="shared" si="8"/>
        <v>2840119.0390000003</v>
      </c>
      <c r="AO48" s="32">
        <f t="shared" si="8"/>
        <v>3357909.2707195394</v>
      </c>
      <c r="AP48" s="32">
        <f t="shared" si="8"/>
        <v>3880938.407872295</v>
      </c>
      <c r="AQ48" s="32">
        <f t="shared" si="8"/>
        <v>4009526.8939999994</v>
      </c>
      <c r="AR48" s="32">
        <f t="shared" si="8"/>
        <v>4274582.426</v>
      </c>
      <c r="AS48" s="32">
        <f t="shared" si="8"/>
        <v>4140843.806414784</v>
      </c>
      <c r="AT48" s="32">
        <f t="shared" si="8"/>
        <v>4818892.248000001</v>
      </c>
      <c r="AU48" s="32">
        <f t="shared" si="8"/>
        <v>4407897.013</v>
      </c>
      <c r="AV48" s="32">
        <f t="shared" si="8"/>
        <v>4167480.7120000003</v>
      </c>
      <c r="AW48" s="32">
        <f>SUM(AW49:AW58)</f>
        <v>5003871.468</v>
      </c>
      <c r="AX48" s="32">
        <f>SUM(AX49:AX58)</f>
        <v>3439798.9499999997</v>
      </c>
      <c r="AY48" s="32">
        <f>SUM(AY49:AY58)</f>
        <v>3452345.5</v>
      </c>
    </row>
    <row r="49" spans="1:51" ht="12.75">
      <c r="A49" s="43"/>
      <c r="B49" s="39" t="s">
        <v>191</v>
      </c>
      <c r="D49" s="36"/>
      <c r="E49" s="36"/>
      <c r="F49" s="36"/>
      <c r="G49" s="36"/>
      <c r="H49" s="36"/>
      <c r="I49" s="36"/>
      <c r="J49" s="36"/>
      <c r="K49" s="36">
        <v>0</v>
      </c>
      <c r="L49" s="36">
        <v>0</v>
      </c>
      <c r="M49" s="36">
        <v>0.045</v>
      </c>
      <c r="N49" s="36">
        <v>2.386</v>
      </c>
      <c r="O49" s="36">
        <v>1.625</v>
      </c>
      <c r="P49" s="36">
        <v>6.888</v>
      </c>
      <c r="Q49" s="36">
        <v>1.607</v>
      </c>
      <c r="R49" s="36">
        <v>8.714</v>
      </c>
      <c r="S49" s="36">
        <v>0.045</v>
      </c>
      <c r="T49" s="36">
        <v>2.09</v>
      </c>
      <c r="U49" s="36">
        <v>1.3738365410318094</v>
      </c>
      <c r="V49" s="36">
        <v>1.5002625730324208</v>
      </c>
      <c r="W49" s="36">
        <v>3.4566991923473482</v>
      </c>
      <c r="X49" s="36">
        <v>4.57160171077252</v>
      </c>
      <c r="Y49" s="36">
        <v>3.651180404399129</v>
      </c>
      <c r="Z49" s="36">
        <v>2.6109259174399506</v>
      </c>
      <c r="AA49" s="36">
        <v>0.9702239374498794</v>
      </c>
      <c r="AB49" s="36">
        <v>0.005639477603390995</v>
      </c>
      <c r="AC49" s="36">
        <v>0</v>
      </c>
      <c r="AD49" s="36">
        <v>0</v>
      </c>
      <c r="AE49" s="36">
        <v>0</v>
      </c>
      <c r="AF49" s="36">
        <v>0.19443744033298957</v>
      </c>
      <c r="AG49" s="36">
        <v>0.019469364570206586</v>
      </c>
      <c r="AH49" s="36">
        <v>0.148</v>
      </c>
      <c r="AI49" s="36">
        <v>2.459</v>
      </c>
      <c r="AJ49" s="36">
        <v>1.389</v>
      </c>
      <c r="AK49" s="36">
        <v>0</v>
      </c>
      <c r="AL49" s="36">
        <v>0.06</v>
      </c>
      <c r="AM49" s="36">
        <v>2.36</v>
      </c>
      <c r="AN49" s="36">
        <v>127.607</v>
      </c>
      <c r="AO49" s="36">
        <v>5.593</v>
      </c>
      <c r="AP49" s="36">
        <v>3.8008422885932216</v>
      </c>
      <c r="AQ49" s="36">
        <v>29.823</v>
      </c>
      <c r="AR49" s="36">
        <v>25.085</v>
      </c>
      <c r="AS49" s="36">
        <v>3.573</v>
      </c>
      <c r="AT49" s="36">
        <v>1.698</v>
      </c>
      <c r="AU49" s="36">
        <v>1.879</v>
      </c>
      <c r="AV49" s="36">
        <v>0.572</v>
      </c>
      <c r="AW49" s="36">
        <v>0.065</v>
      </c>
      <c r="AX49" s="36">
        <v>0.304</v>
      </c>
      <c r="AY49" s="36">
        <v>0.745</v>
      </c>
    </row>
    <row r="50" spans="1:51" ht="12.75">
      <c r="A50" s="43"/>
      <c r="B50" s="39" t="s">
        <v>192</v>
      </c>
      <c r="D50" s="36"/>
      <c r="E50" s="36"/>
      <c r="F50" s="36"/>
      <c r="G50" s="36"/>
      <c r="H50" s="36"/>
      <c r="I50" s="36"/>
      <c r="J50" s="36"/>
      <c r="K50" s="36">
        <v>106830.672</v>
      </c>
      <c r="L50" s="36">
        <v>138621.008</v>
      </c>
      <c r="M50" s="36">
        <v>172231.856</v>
      </c>
      <c r="N50" s="36">
        <v>119749.638</v>
      </c>
      <c r="O50" s="36">
        <v>124393.04900000001</v>
      </c>
      <c r="P50" s="36">
        <v>96897.13869382735</v>
      </c>
      <c r="Q50" s="36">
        <v>76085.205</v>
      </c>
      <c r="R50" s="36">
        <v>72697.197</v>
      </c>
      <c r="S50" s="36">
        <v>18686.553</v>
      </c>
      <c r="T50" s="36">
        <v>355.98085867196545</v>
      </c>
      <c r="U50" s="36">
        <v>226.988</v>
      </c>
      <c r="V50" s="36">
        <v>238.305</v>
      </c>
      <c r="W50" s="36">
        <v>129.47128942763615</v>
      </c>
      <c r="X50" s="36">
        <v>38.097</v>
      </c>
      <c r="Y50" s="36">
        <v>16.576</v>
      </c>
      <c r="Z50" s="36">
        <v>17.937</v>
      </c>
      <c r="AA50" s="36">
        <v>71.317</v>
      </c>
      <c r="AB50" s="36">
        <v>47.94897943155105</v>
      </c>
      <c r="AC50" s="36">
        <v>2995.203057881414</v>
      </c>
      <c r="AD50" s="36">
        <v>19125.485007963838</v>
      </c>
      <c r="AE50" s="36">
        <v>48434.2901324873</v>
      </c>
      <c r="AF50" s="36">
        <v>73923.73238252374</v>
      </c>
      <c r="AG50" s="36">
        <v>142813.1736790536</v>
      </c>
      <c r="AH50" s="36">
        <v>293003.502</v>
      </c>
      <c r="AI50" s="36">
        <v>277381.349</v>
      </c>
      <c r="AJ50" s="36">
        <v>331464.395</v>
      </c>
      <c r="AK50" s="36">
        <v>461449.486</v>
      </c>
      <c r="AL50" s="36">
        <v>305734.793</v>
      </c>
      <c r="AM50" s="36">
        <v>358992.523</v>
      </c>
      <c r="AN50" s="36">
        <v>319055.206</v>
      </c>
      <c r="AO50" s="36">
        <v>327658.844</v>
      </c>
      <c r="AP50" s="36">
        <v>370901.8460087949</v>
      </c>
      <c r="AQ50" s="36">
        <v>290689.145</v>
      </c>
      <c r="AR50" s="36">
        <v>278388.541</v>
      </c>
      <c r="AS50" s="36">
        <v>307364.13499999995</v>
      </c>
      <c r="AT50" s="36">
        <v>132940.72699999998</v>
      </c>
      <c r="AU50" s="36">
        <v>259202.131</v>
      </c>
      <c r="AV50" s="36">
        <v>140778.813</v>
      </c>
      <c r="AW50" s="36">
        <v>280179.27</v>
      </c>
      <c r="AX50" s="36">
        <v>225328.119</v>
      </c>
      <c r="AY50" s="36">
        <v>276880.29600000003</v>
      </c>
    </row>
    <row r="51" spans="1:51" ht="12.75">
      <c r="A51" s="43"/>
      <c r="B51" s="39" t="s">
        <v>193</v>
      </c>
      <c r="D51" s="44"/>
      <c r="E51" s="44"/>
      <c r="F51" s="44"/>
      <c r="G51" s="44"/>
      <c r="H51" s="44"/>
      <c r="I51" s="44"/>
      <c r="J51" s="44"/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</row>
    <row r="52" spans="1:51" ht="12.75">
      <c r="A52" s="43"/>
      <c r="B52" s="39" t="s">
        <v>194</v>
      </c>
      <c r="D52" s="44"/>
      <c r="E52" s="44"/>
      <c r="F52" s="44"/>
      <c r="G52" s="44"/>
      <c r="H52" s="44"/>
      <c r="I52" s="44"/>
      <c r="J52" s="44"/>
      <c r="K52" s="44">
        <v>0</v>
      </c>
      <c r="L52" s="44">
        <v>0</v>
      </c>
      <c r="M52" s="44">
        <v>754.0310000000001</v>
      </c>
      <c r="N52" s="44">
        <v>546.933</v>
      </c>
      <c r="O52" s="44">
        <v>269.318</v>
      </c>
      <c r="P52" s="44">
        <v>197.439</v>
      </c>
      <c r="Q52" s="44">
        <v>49.212</v>
      </c>
      <c r="R52" s="44">
        <v>99.60300000000001</v>
      </c>
      <c r="S52" s="44">
        <v>175.127</v>
      </c>
      <c r="T52" s="44">
        <v>132</v>
      </c>
      <c r="U52" s="44">
        <v>19.125</v>
      </c>
      <c r="V52" s="44">
        <v>21.092475537688696</v>
      </c>
      <c r="W52" s="44">
        <v>16.78683163170262</v>
      </c>
      <c r="X52" s="44">
        <v>19.026</v>
      </c>
      <c r="Y52" s="44">
        <v>56.167</v>
      </c>
      <c r="Z52" s="44">
        <v>8.074</v>
      </c>
      <c r="AA52" s="44">
        <v>20.714</v>
      </c>
      <c r="AB52" s="44">
        <v>46.77246901569014</v>
      </c>
      <c r="AC52" s="44">
        <v>345.81301606680876</v>
      </c>
      <c r="AD52" s="44">
        <v>3401.568671875069</v>
      </c>
      <c r="AE52" s="44">
        <v>15059.170355737306</v>
      </c>
      <c r="AF52" s="44">
        <v>31449.561999999998</v>
      </c>
      <c r="AG52" s="44">
        <v>83557</v>
      </c>
      <c r="AH52" s="44">
        <v>28136.743</v>
      </c>
      <c r="AI52" s="44">
        <v>17781.614</v>
      </c>
      <c r="AJ52" s="44">
        <v>11916.657</v>
      </c>
      <c r="AK52" s="44">
        <v>0</v>
      </c>
      <c r="AL52" s="44">
        <v>0</v>
      </c>
      <c r="AM52" s="44">
        <v>7721.029</v>
      </c>
      <c r="AN52" s="44">
        <v>11154.826000000001</v>
      </c>
      <c r="AO52" s="44">
        <v>9182.979719539377</v>
      </c>
      <c r="AP52" s="44">
        <v>907.0930934348303</v>
      </c>
      <c r="AQ52" s="44">
        <v>727.4029999999999</v>
      </c>
      <c r="AR52" s="44">
        <v>24104.66</v>
      </c>
      <c r="AS52" s="44">
        <v>2014.756</v>
      </c>
      <c r="AT52" s="44">
        <v>3115.434</v>
      </c>
      <c r="AU52" s="44">
        <v>25063.224</v>
      </c>
      <c r="AV52" s="44">
        <v>2199.67</v>
      </c>
      <c r="AW52" s="44">
        <v>20459.306</v>
      </c>
      <c r="AX52" s="44">
        <v>1703.21</v>
      </c>
      <c r="AY52" s="44">
        <v>1447.2279999999998</v>
      </c>
    </row>
    <row r="53" spans="1:51" ht="12.75">
      <c r="A53" s="43"/>
      <c r="B53" s="39" t="s">
        <v>195</v>
      </c>
      <c r="D53" s="44"/>
      <c r="E53" s="44"/>
      <c r="F53" s="44"/>
      <c r="G53" s="44"/>
      <c r="H53" s="44"/>
      <c r="I53" s="44"/>
      <c r="J53" s="44"/>
      <c r="K53" s="44">
        <v>318.741</v>
      </c>
      <c r="L53" s="44">
        <v>2392.263</v>
      </c>
      <c r="M53" s="44">
        <v>4641.3910000000005</v>
      </c>
      <c r="N53" s="44">
        <v>1096.288</v>
      </c>
      <c r="O53" s="44">
        <v>1341.13</v>
      </c>
      <c r="P53" s="44">
        <v>579.198</v>
      </c>
      <c r="Q53" s="44">
        <v>796.489</v>
      </c>
      <c r="R53" s="44">
        <v>120.69</v>
      </c>
      <c r="S53" s="44">
        <v>47.492000000000004</v>
      </c>
      <c r="T53" s="44">
        <v>182.675</v>
      </c>
      <c r="U53" s="44">
        <v>245.06</v>
      </c>
      <c r="V53" s="44">
        <v>223.784</v>
      </c>
      <c r="W53" s="44">
        <v>376.938</v>
      </c>
      <c r="X53" s="44">
        <v>720.753</v>
      </c>
      <c r="Y53" s="44">
        <v>185.805</v>
      </c>
      <c r="Z53" s="44">
        <v>80.23724532363195</v>
      </c>
      <c r="AA53" s="44">
        <v>938.8010237380628</v>
      </c>
      <c r="AB53" s="44">
        <v>2239.057057025921</v>
      </c>
      <c r="AC53" s="44">
        <v>7783.133931091316</v>
      </c>
      <c r="AD53" s="44">
        <v>1519.153268672099</v>
      </c>
      <c r="AE53" s="44">
        <v>3323.4565339433257</v>
      </c>
      <c r="AF53" s="44">
        <v>2554.672634773382</v>
      </c>
      <c r="AG53" s="44">
        <v>1601.895</v>
      </c>
      <c r="AH53" s="44">
        <v>1379.244</v>
      </c>
      <c r="AI53" s="44">
        <v>1255.343</v>
      </c>
      <c r="AJ53" s="44">
        <v>1934.579</v>
      </c>
      <c r="AK53" s="44">
        <v>1327.795</v>
      </c>
      <c r="AL53" s="44">
        <v>1906.749</v>
      </c>
      <c r="AM53" s="44">
        <v>4922.73</v>
      </c>
      <c r="AN53" s="44">
        <v>4890.232999999999</v>
      </c>
      <c r="AO53" s="44">
        <v>6422.87</v>
      </c>
      <c r="AP53" s="44">
        <v>6609.425483291688</v>
      </c>
      <c r="AQ53" s="44">
        <v>11339.944</v>
      </c>
      <c r="AR53" s="44">
        <v>1985.962</v>
      </c>
      <c r="AS53" s="44">
        <v>3208.1</v>
      </c>
      <c r="AT53" s="44">
        <v>3521.4089999999997</v>
      </c>
      <c r="AU53" s="44">
        <v>7879.795</v>
      </c>
      <c r="AV53" s="44">
        <v>10753.354000000001</v>
      </c>
      <c r="AW53" s="44">
        <v>2385.0710000000004</v>
      </c>
      <c r="AX53" s="44">
        <v>2701.84</v>
      </c>
      <c r="AY53" s="44">
        <v>2131.052</v>
      </c>
    </row>
    <row r="54" spans="1:51" ht="12.75">
      <c r="A54" s="43"/>
      <c r="B54" s="39" t="s">
        <v>196</v>
      </c>
      <c r="D54" s="44">
        <v>0</v>
      </c>
      <c r="E54" s="44">
        <v>0</v>
      </c>
      <c r="F54" s="44">
        <v>0</v>
      </c>
      <c r="G54" s="44">
        <v>41133</v>
      </c>
      <c r="H54" s="44">
        <v>44132</v>
      </c>
      <c r="I54" s="44">
        <v>55000</v>
      </c>
      <c r="J54" s="44">
        <v>68000</v>
      </c>
      <c r="K54" s="44">
        <v>70000</v>
      </c>
      <c r="L54" s="44">
        <v>90300</v>
      </c>
      <c r="M54" s="44">
        <v>88200</v>
      </c>
      <c r="N54" s="44">
        <v>105900</v>
      </c>
      <c r="O54" s="44">
        <v>264778.167</v>
      </c>
      <c r="P54" s="44">
        <v>246468</v>
      </c>
      <c r="Q54" s="44">
        <v>190954</v>
      </c>
      <c r="R54" s="44">
        <v>235919.022</v>
      </c>
      <c r="S54" s="44">
        <v>239894</v>
      </c>
      <c r="T54" s="44">
        <v>464296</v>
      </c>
      <c r="U54" s="44">
        <v>508522</v>
      </c>
      <c r="V54" s="44">
        <v>549215</v>
      </c>
      <c r="W54" s="44">
        <v>479360</v>
      </c>
      <c r="X54" s="44">
        <v>789537</v>
      </c>
      <c r="Y54" s="44">
        <v>1178452</v>
      </c>
      <c r="Z54" s="44">
        <v>1242560</v>
      </c>
      <c r="AA54" s="44">
        <v>1331720</v>
      </c>
      <c r="AB54" s="44">
        <v>1560623</v>
      </c>
      <c r="AC54" s="44">
        <v>1550063</v>
      </c>
      <c r="AD54" s="44">
        <v>1605800</v>
      </c>
      <c r="AE54" s="44">
        <v>1749381</v>
      </c>
      <c r="AF54" s="44">
        <v>1708255</v>
      </c>
      <c r="AG54" s="44">
        <v>1721778</v>
      </c>
      <c r="AH54" s="44">
        <v>1790600</v>
      </c>
      <c r="AI54" s="44">
        <v>1655900</v>
      </c>
      <c r="AJ54" s="44">
        <v>1825400</v>
      </c>
      <c r="AK54" s="44">
        <v>1960400</v>
      </c>
      <c r="AL54" s="44">
        <v>2050200</v>
      </c>
      <c r="AM54" s="44">
        <v>2089900</v>
      </c>
      <c r="AN54" s="44">
        <v>2446800</v>
      </c>
      <c r="AO54" s="44">
        <v>2941400</v>
      </c>
      <c r="AP54" s="44">
        <v>3442739</v>
      </c>
      <c r="AQ54" s="44">
        <v>3653458</v>
      </c>
      <c r="AR54" s="44">
        <v>3893818.45</v>
      </c>
      <c r="AS54" s="44">
        <v>3744019.8414147845</v>
      </c>
      <c r="AT54" s="44">
        <v>4530466.651000001</v>
      </c>
      <c r="AU54" s="44">
        <v>4015191.2</v>
      </c>
      <c r="AV54" s="44">
        <v>3745198.1900000004</v>
      </c>
      <c r="AW54" s="44">
        <v>4403203.097</v>
      </c>
      <c r="AX54" s="44">
        <v>3049923.568</v>
      </c>
      <c r="AY54" s="44">
        <v>3049928.824</v>
      </c>
    </row>
    <row r="55" spans="1:51" ht="12.75">
      <c r="A55" s="43"/>
      <c r="B55" s="39" t="s">
        <v>197</v>
      </c>
      <c r="D55" s="44"/>
      <c r="E55" s="44"/>
      <c r="F55" s="44"/>
      <c r="G55" s="44"/>
      <c r="H55" s="44"/>
      <c r="I55" s="44"/>
      <c r="J55" s="44"/>
      <c r="K55" s="44">
        <v>0</v>
      </c>
      <c r="L55" s="44">
        <v>0</v>
      </c>
      <c r="M55" s="44">
        <v>16.202</v>
      </c>
      <c r="N55" s="44">
        <v>50.655</v>
      </c>
      <c r="O55" s="44">
        <v>271.538</v>
      </c>
      <c r="P55" s="44">
        <v>68.033</v>
      </c>
      <c r="Q55" s="44">
        <v>314.171</v>
      </c>
      <c r="R55" s="44">
        <v>114.165</v>
      </c>
      <c r="S55" s="44">
        <v>57.939</v>
      </c>
      <c r="T55" s="44">
        <v>328.505</v>
      </c>
      <c r="U55" s="44">
        <v>216.483</v>
      </c>
      <c r="V55" s="44">
        <v>324.017</v>
      </c>
      <c r="W55" s="44">
        <v>294.87</v>
      </c>
      <c r="X55" s="44">
        <v>496.374</v>
      </c>
      <c r="Y55" s="44">
        <v>240.444</v>
      </c>
      <c r="Z55" s="44">
        <v>258.927</v>
      </c>
      <c r="AA55" s="44">
        <v>253.073</v>
      </c>
      <c r="AB55" s="44">
        <v>281.92313878016586</v>
      </c>
      <c r="AC55" s="44">
        <v>38.06136949979271</v>
      </c>
      <c r="AD55" s="44">
        <v>79.54315793956141</v>
      </c>
      <c r="AE55" s="44">
        <v>190.73692930049296</v>
      </c>
      <c r="AF55" s="44">
        <v>107.275</v>
      </c>
      <c r="AG55" s="44">
        <v>105.479</v>
      </c>
      <c r="AH55" s="44">
        <v>900.145</v>
      </c>
      <c r="AI55" s="44">
        <v>961.679</v>
      </c>
      <c r="AJ55" s="44">
        <v>2035.87</v>
      </c>
      <c r="AK55" s="44">
        <v>2691.906</v>
      </c>
      <c r="AL55" s="44">
        <v>3192.81</v>
      </c>
      <c r="AM55" s="44">
        <v>10184.966</v>
      </c>
      <c r="AN55" s="44">
        <v>6638.617</v>
      </c>
      <c r="AO55" s="44">
        <v>6980.495</v>
      </c>
      <c r="AP55" s="44">
        <v>4851.898769950752</v>
      </c>
      <c r="AQ55" s="44">
        <v>4600.17</v>
      </c>
      <c r="AR55" s="44">
        <v>4025.039</v>
      </c>
      <c r="AS55" s="44">
        <v>5351.033</v>
      </c>
      <c r="AT55" s="44">
        <v>12260.572</v>
      </c>
      <c r="AU55" s="44">
        <v>3490.071</v>
      </c>
      <c r="AV55" s="44">
        <v>4096.153</v>
      </c>
      <c r="AW55" s="44">
        <v>10320.631</v>
      </c>
      <c r="AX55" s="44">
        <v>29250.88</v>
      </c>
      <c r="AY55" s="44">
        <v>6668.322</v>
      </c>
    </row>
    <row r="56" spans="1:51" ht="12.75">
      <c r="A56" s="43"/>
      <c r="B56" s="39" t="s">
        <v>198</v>
      </c>
      <c r="D56" s="44"/>
      <c r="E56" s="44"/>
      <c r="F56" s="44"/>
      <c r="G56" s="44"/>
      <c r="H56" s="44"/>
      <c r="I56" s="44"/>
      <c r="J56" s="44"/>
      <c r="K56" s="44">
        <v>56331.16300000004</v>
      </c>
      <c r="L56" s="44">
        <v>49356.33700000006</v>
      </c>
      <c r="M56" s="44">
        <v>62398.18799999996</v>
      </c>
      <c r="N56" s="44">
        <v>56791.88</v>
      </c>
      <c r="O56" s="44">
        <v>46612.17799999996</v>
      </c>
      <c r="P56" s="44">
        <v>48780.305</v>
      </c>
      <c r="Q56" s="44">
        <v>57623.738</v>
      </c>
      <c r="R56" s="44">
        <v>41202.624999999985</v>
      </c>
      <c r="S56" s="44">
        <v>29080.148999999994</v>
      </c>
      <c r="T56" s="44">
        <v>172495.208</v>
      </c>
      <c r="U56" s="44">
        <v>4022.513999999986</v>
      </c>
      <c r="V56" s="44">
        <v>11639.36</v>
      </c>
      <c r="W56" s="44">
        <v>23704.360000000088</v>
      </c>
      <c r="X56" s="44">
        <v>3652.2690000000152</v>
      </c>
      <c r="Y56" s="44">
        <v>17336.85100000002</v>
      </c>
      <c r="Z56" s="44">
        <v>20090.815999999966</v>
      </c>
      <c r="AA56" s="44">
        <v>26183.063999999908</v>
      </c>
      <c r="AB56" s="44">
        <v>31954.588861219712</v>
      </c>
      <c r="AC56" s="44">
        <v>30215.91546415756</v>
      </c>
      <c r="AD56" s="44">
        <v>35838.088659644796</v>
      </c>
      <c r="AE56" s="44">
        <v>33109.71164612803</v>
      </c>
      <c r="AF56" s="44">
        <v>48035.944</v>
      </c>
      <c r="AG56" s="44">
        <v>46182.94299999999</v>
      </c>
      <c r="AH56" s="44">
        <v>43069.16200000001</v>
      </c>
      <c r="AI56" s="44">
        <v>59709.494</v>
      </c>
      <c r="AJ56" s="44">
        <v>22807.33599999996</v>
      </c>
      <c r="AK56" s="44">
        <v>11000.865999999907</v>
      </c>
      <c r="AL56" s="44">
        <v>37468.206000000006</v>
      </c>
      <c r="AM56" s="44">
        <v>43945.15199999981</v>
      </c>
      <c r="AN56" s="44">
        <v>29383.896</v>
      </c>
      <c r="AO56" s="44">
        <v>44341.61</v>
      </c>
      <c r="AP56" s="44">
        <v>36762.64311367022</v>
      </c>
      <c r="AQ56" s="44">
        <v>23035.79099999977</v>
      </c>
      <c r="AR56" s="44">
        <v>40543.8090000003</v>
      </c>
      <c r="AS56" s="44">
        <v>51962.52</v>
      </c>
      <c r="AT56" s="44">
        <v>119818.06800000016</v>
      </c>
      <c r="AU56" s="44">
        <v>85886.82800000001</v>
      </c>
      <c r="AV56" s="44">
        <v>219625.82799999978</v>
      </c>
      <c r="AW56" s="44">
        <v>271474.8</v>
      </c>
      <c r="AX56" s="44">
        <v>117839.68499999976</v>
      </c>
      <c r="AY56" s="44">
        <v>101605.51799999966</v>
      </c>
    </row>
    <row r="57" spans="1:51" ht="12.75">
      <c r="A57" s="43"/>
      <c r="B57" s="39" t="s">
        <v>199</v>
      </c>
      <c r="D57" s="44"/>
      <c r="E57" s="44"/>
      <c r="F57" s="44"/>
      <c r="G57" s="44"/>
      <c r="H57" s="44"/>
      <c r="I57" s="44"/>
      <c r="J57" s="44"/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0</v>
      </c>
      <c r="AW57" s="44">
        <v>0</v>
      </c>
      <c r="AX57" s="44">
        <v>0</v>
      </c>
      <c r="AY57" s="44">
        <v>0</v>
      </c>
    </row>
    <row r="58" spans="1:51" ht="12.75">
      <c r="A58" s="43"/>
      <c r="B58" s="39" t="s">
        <v>200</v>
      </c>
      <c r="C58" s="51"/>
      <c r="D58" s="44"/>
      <c r="E58" s="44"/>
      <c r="F58" s="44"/>
      <c r="G58" s="44"/>
      <c r="H58" s="44"/>
      <c r="I58" s="44"/>
      <c r="J58" s="44"/>
      <c r="K58" s="44">
        <v>3765.506</v>
      </c>
      <c r="L58" s="44">
        <v>2362.379</v>
      </c>
      <c r="M58" s="44">
        <v>3442.8720000000003</v>
      </c>
      <c r="N58" s="44">
        <v>2164.347</v>
      </c>
      <c r="O58" s="44">
        <v>2565.005</v>
      </c>
      <c r="P58" s="44">
        <v>5138.4130000000005</v>
      </c>
      <c r="Q58" s="44">
        <v>60.56</v>
      </c>
      <c r="R58" s="44">
        <v>43.234</v>
      </c>
      <c r="S58" s="44">
        <v>9.204</v>
      </c>
      <c r="T58" s="44">
        <v>3135.104</v>
      </c>
      <c r="U58" s="44">
        <v>35103.327999999994</v>
      </c>
      <c r="V58" s="44">
        <v>5723.317</v>
      </c>
      <c r="W58" s="44">
        <v>3413.9649999999997</v>
      </c>
      <c r="X58" s="44">
        <v>19990.977</v>
      </c>
      <c r="Y58" s="44">
        <v>5583.624</v>
      </c>
      <c r="Z58" s="44">
        <v>5457.125000000001</v>
      </c>
      <c r="AA58" s="44">
        <v>5873.09</v>
      </c>
      <c r="AB58" s="44">
        <v>8092.998</v>
      </c>
      <c r="AC58" s="44">
        <v>4205.531120529282</v>
      </c>
      <c r="AD58" s="44">
        <v>5191.680301496269</v>
      </c>
      <c r="AE58" s="44">
        <v>6977.157470998169</v>
      </c>
      <c r="AF58" s="44">
        <v>12237.484</v>
      </c>
      <c r="AG58" s="44">
        <v>24555.069000000003</v>
      </c>
      <c r="AH58" s="44">
        <v>13991.319</v>
      </c>
      <c r="AI58" s="44">
        <v>19311.748</v>
      </c>
      <c r="AJ58" s="44">
        <v>19315.343</v>
      </c>
      <c r="AK58" s="44">
        <v>24905.881</v>
      </c>
      <c r="AL58" s="44">
        <v>27372.954</v>
      </c>
      <c r="AM58" s="44">
        <v>18733.69</v>
      </c>
      <c r="AN58" s="44">
        <v>22068.654</v>
      </c>
      <c r="AO58" s="44">
        <v>21916.879000000004</v>
      </c>
      <c r="AP58" s="44">
        <v>18162.70056086348</v>
      </c>
      <c r="AQ58" s="44">
        <v>25646.618000000002</v>
      </c>
      <c r="AR58" s="44">
        <v>31690.88</v>
      </c>
      <c r="AS58" s="44">
        <v>26919.847999999998</v>
      </c>
      <c r="AT58" s="44">
        <v>16767.689000000002</v>
      </c>
      <c r="AU58" s="44">
        <v>11181.885</v>
      </c>
      <c r="AV58" s="44">
        <v>44828.132</v>
      </c>
      <c r="AW58" s="44">
        <v>15849.228</v>
      </c>
      <c r="AX58" s="44">
        <v>13051.344</v>
      </c>
      <c r="AY58" s="44">
        <v>13683.515000000001</v>
      </c>
    </row>
    <row r="59" spans="1:51" s="33" customFormat="1" ht="12.75">
      <c r="A59" s="28" t="s">
        <v>201</v>
      </c>
      <c r="B59" s="31"/>
      <c r="C59" s="31"/>
      <c r="D59" s="32">
        <f aca="true" t="shared" si="9" ref="D59:AV59">SUM(D60:D65)</f>
        <v>11986000</v>
      </c>
      <c r="E59" s="32">
        <f t="shared" si="9"/>
        <v>14826000</v>
      </c>
      <c r="F59" s="32">
        <f t="shared" si="9"/>
        <v>16654000</v>
      </c>
      <c r="G59" s="32">
        <f t="shared" si="9"/>
        <v>17105000</v>
      </c>
      <c r="H59" s="32">
        <f t="shared" si="9"/>
        <v>17843000</v>
      </c>
      <c r="I59" s="32">
        <f t="shared" si="9"/>
        <v>18035000</v>
      </c>
      <c r="J59" s="32">
        <f t="shared" si="9"/>
        <v>19770000</v>
      </c>
      <c r="K59" s="32">
        <f t="shared" si="9"/>
        <v>20857418.387000002</v>
      </c>
      <c r="L59" s="32">
        <f t="shared" si="9"/>
        <v>21507462.115000002</v>
      </c>
      <c r="M59" s="32">
        <f t="shared" si="9"/>
        <v>21669441.854</v>
      </c>
      <c r="N59" s="32">
        <f t="shared" si="9"/>
        <v>18622491.716</v>
      </c>
      <c r="O59" s="32">
        <f t="shared" si="9"/>
        <v>19481303.419</v>
      </c>
      <c r="P59" s="32">
        <f t="shared" si="9"/>
        <v>19571347.042999998</v>
      </c>
      <c r="Q59" s="32">
        <f t="shared" si="9"/>
        <v>20887201.873999998</v>
      </c>
      <c r="R59" s="32">
        <f t="shared" si="9"/>
        <v>16530854.799</v>
      </c>
      <c r="S59" s="32">
        <f t="shared" si="9"/>
        <v>20188323.04</v>
      </c>
      <c r="T59" s="32">
        <f t="shared" si="9"/>
        <v>18475944.659</v>
      </c>
      <c r="U59" s="32">
        <f t="shared" si="9"/>
        <v>17325337.332</v>
      </c>
      <c r="V59" s="32">
        <f t="shared" si="9"/>
        <v>15998945.875943257</v>
      </c>
      <c r="W59" s="32">
        <f t="shared" si="9"/>
        <v>16330156.14</v>
      </c>
      <c r="X59" s="32">
        <f t="shared" si="9"/>
        <v>13132613.972</v>
      </c>
      <c r="Y59" s="32">
        <f t="shared" si="9"/>
        <v>11242275.644</v>
      </c>
      <c r="Z59" s="32">
        <f t="shared" si="9"/>
        <v>7985361.69</v>
      </c>
      <c r="AA59" s="32">
        <f t="shared" si="9"/>
        <v>8401598.21</v>
      </c>
      <c r="AB59" s="32">
        <f t="shared" si="9"/>
        <v>8588911.693</v>
      </c>
      <c r="AC59" s="32">
        <f t="shared" si="9"/>
        <v>8395499.412596382</v>
      </c>
      <c r="AD59" s="32">
        <f t="shared" si="9"/>
        <v>8277106.204614395</v>
      </c>
      <c r="AE59" s="32">
        <f t="shared" si="9"/>
        <v>8085237.265618566</v>
      </c>
      <c r="AF59" s="32">
        <f t="shared" si="9"/>
        <v>7388944.048</v>
      </c>
      <c r="AG59" s="32">
        <f t="shared" si="9"/>
        <v>7800694.551</v>
      </c>
      <c r="AH59" s="32">
        <f t="shared" si="9"/>
        <v>8585750.192</v>
      </c>
      <c r="AI59" s="32">
        <f t="shared" si="9"/>
        <v>9114117.691</v>
      </c>
      <c r="AJ59" s="32">
        <f t="shared" si="9"/>
        <v>7808263.464</v>
      </c>
      <c r="AK59" s="32">
        <f t="shared" si="9"/>
        <v>7931129.589</v>
      </c>
      <c r="AL59" s="32">
        <f t="shared" si="9"/>
        <v>7669378.887</v>
      </c>
      <c r="AM59" s="32">
        <f t="shared" si="9"/>
        <v>8151940.162</v>
      </c>
      <c r="AN59" s="32">
        <f t="shared" si="9"/>
        <v>8560620.571</v>
      </c>
      <c r="AO59" s="32">
        <f t="shared" si="9"/>
        <v>10944563.859000001</v>
      </c>
      <c r="AP59" s="32">
        <f t="shared" si="9"/>
        <v>11775835.231265929</v>
      </c>
      <c r="AQ59" s="32">
        <f t="shared" si="9"/>
        <v>14364816.314</v>
      </c>
      <c r="AR59" s="32">
        <f t="shared" si="9"/>
        <v>13895679.563</v>
      </c>
      <c r="AS59" s="32">
        <f t="shared" si="9"/>
        <v>15146516.286</v>
      </c>
      <c r="AT59" s="32">
        <f t="shared" si="9"/>
        <v>23617681.492</v>
      </c>
      <c r="AU59" s="32">
        <f t="shared" si="9"/>
        <v>21677075.617000002</v>
      </c>
      <c r="AV59" s="32">
        <f t="shared" si="9"/>
        <v>24912747.380000003</v>
      </c>
      <c r="AW59" s="32">
        <f>SUM(AW60:AW65)</f>
        <v>27797699.549</v>
      </c>
      <c r="AX59" s="32">
        <f>SUM(AX60:AX65)</f>
        <v>29112174.139999997</v>
      </c>
      <c r="AY59" s="32">
        <f>SUM(AY60:AY65)</f>
        <v>27996214.976</v>
      </c>
    </row>
    <row r="60" spans="1:51" ht="12.75">
      <c r="A60" s="34"/>
      <c r="B60" s="60" t="s">
        <v>202</v>
      </c>
      <c r="C60" s="54"/>
      <c r="D60" s="36"/>
      <c r="E60" s="36"/>
      <c r="F60" s="36"/>
      <c r="G60" s="36"/>
      <c r="H60" s="36"/>
      <c r="I60" s="36"/>
      <c r="J60" s="36"/>
      <c r="K60" s="36"/>
      <c r="L60" s="36"/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</row>
    <row r="61" spans="1:51" ht="12.75">
      <c r="A61" s="34"/>
      <c r="B61" s="60" t="s">
        <v>203</v>
      </c>
      <c r="C61" s="54"/>
      <c r="D61" s="36"/>
      <c r="E61" s="36"/>
      <c r="F61" s="36"/>
      <c r="G61" s="36"/>
      <c r="H61" s="36"/>
      <c r="I61" s="36"/>
      <c r="J61" s="36"/>
      <c r="K61" s="36">
        <v>0</v>
      </c>
      <c r="L61" s="36">
        <v>7.124</v>
      </c>
      <c r="M61" s="36">
        <v>12.187</v>
      </c>
      <c r="N61" s="36">
        <v>0</v>
      </c>
      <c r="O61" s="36">
        <v>0</v>
      </c>
      <c r="P61" s="36">
        <v>2.062</v>
      </c>
      <c r="Q61" s="36">
        <v>1.301</v>
      </c>
      <c r="R61" s="36">
        <v>0</v>
      </c>
      <c r="S61" s="36">
        <v>1</v>
      </c>
      <c r="T61" s="36">
        <v>13.493</v>
      </c>
      <c r="U61" s="36">
        <v>0</v>
      </c>
      <c r="V61" s="36">
        <v>1.549</v>
      </c>
      <c r="W61" s="36">
        <v>0</v>
      </c>
      <c r="X61" s="36">
        <v>0</v>
      </c>
      <c r="Y61" s="36">
        <v>131.168</v>
      </c>
      <c r="Z61" s="36">
        <v>1.036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1.787</v>
      </c>
      <c r="AH61" s="36">
        <v>0.034</v>
      </c>
      <c r="AI61" s="36">
        <v>0.097</v>
      </c>
      <c r="AJ61" s="36">
        <v>0</v>
      </c>
      <c r="AK61" s="36">
        <v>0.163</v>
      </c>
      <c r="AL61" s="36">
        <v>0.089</v>
      </c>
      <c r="AM61" s="36">
        <v>7.625</v>
      </c>
      <c r="AN61" s="36">
        <v>0.482</v>
      </c>
      <c r="AO61" s="36">
        <v>5.876</v>
      </c>
      <c r="AP61" s="36">
        <v>0.05798498635783119</v>
      </c>
      <c r="AQ61" s="36">
        <v>0.226</v>
      </c>
      <c r="AR61" s="36">
        <v>33.954</v>
      </c>
      <c r="AS61" s="36">
        <v>10</v>
      </c>
      <c r="AT61" s="36">
        <v>1.128</v>
      </c>
      <c r="AU61" s="36">
        <v>5.527</v>
      </c>
      <c r="AV61" s="36">
        <v>2.269</v>
      </c>
      <c r="AW61" s="36">
        <v>2.02</v>
      </c>
      <c r="AX61" s="36">
        <v>6.907</v>
      </c>
      <c r="AY61" s="36">
        <v>11.176</v>
      </c>
    </row>
    <row r="62" spans="1:51" ht="12.75">
      <c r="A62" s="34"/>
      <c r="B62" s="60" t="s">
        <v>204</v>
      </c>
      <c r="C62" s="54"/>
      <c r="D62" s="36">
        <v>11986000</v>
      </c>
      <c r="E62" s="36">
        <v>14826000</v>
      </c>
      <c r="F62" s="36">
        <v>16654000</v>
      </c>
      <c r="G62" s="36">
        <v>17105000</v>
      </c>
      <c r="H62" s="36">
        <v>17843000</v>
      </c>
      <c r="I62" s="36">
        <v>18035000</v>
      </c>
      <c r="J62" s="36">
        <v>19770000</v>
      </c>
      <c r="K62" s="36">
        <v>20665833.216000002</v>
      </c>
      <c r="L62" s="36">
        <v>21281022.464</v>
      </c>
      <c r="M62" s="36">
        <v>21514765</v>
      </c>
      <c r="N62" s="36">
        <v>18444000</v>
      </c>
      <c r="O62" s="36">
        <v>19307000</v>
      </c>
      <c r="P62" s="36">
        <v>19416000</v>
      </c>
      <c r="Q62" s="36">
        <v>20715000</v>
      </c>
      <c r="R62" s="36">
        <v>16431000</v>
      </c>
      <c r="S62" s="36">
        <v>20055000</v>
      </c>
      <c r="T62" s="36">
        <v>18310000</v>
      </c>
      <c r="U62" s="36">
        <v>17223000</v>
      </c>
      <c r="V62" s="36">
        <v>15844000</v>
      </c>
      <c r="W62" s="36">
        <v>16186000</v>
      </c>
      <c r="X62" s="36">
        <v>12986000</v>
      </c>
      <c r="Y62" s="36">
        <v>11100000</v>
      </c>
      <c r="Z62" s="36">
        <v>7917000</v>
      </c>
      <c r="AA62" s="36">
        <v>8150000</v>
      </c>
      <c r="AB62" s="36">
        <v>8263000</v>
      </c>
      <c r="AC62" s="36">
        <v>8124000</v>
      </c>
      <c r="AD62" s="36">
        <v>7926000</v>
      </c>
      <c r="AE62" s="36">
        <v>7574000</v>
      </c>
      <c r="AF62" s="36">
        <v>7036000</v>
      </c>
      <c r="AG62" s="36">
        <v>7417000</v>
      </c>
      <c r="AH62" s="36">
        <v>8149000</v>
      </c>
      <c r="AI62" s="36">
        <v>8581000</v>
      </c>
      <c r="AJ62" s="36">
        <v>7413000</v>
      </c>
      <c r="AK62" s="36">
        <v>7931000</v>
      </c>
      <c r="AL62" s="36">
        <v>7669000</v>
      </c>
      <c r="AM62" s="36">
        <v>7450000</v>
      </c>
      <c r="AN62" s="36">
        <v>7381000</v>
      </c>
      <c r="AO62" s="36">
        <v>9379000</v>
      </c>
      <c r="AP62" s="36">
        <v>9494000</v>
      </c>
      <c r="AQ62" s="36">
        <v>9776000</v>
      </c>
      <c r="AR62" s="36">
        <v>9815000</v>
      </c>
      <c r="AS62" s="36">
        <v>9946000</v>
      </c>
      <c r="AT62" s="36">
        <v>10334000</v>
      </c>
      <c r="AU62" s="36">
        <v>8868000</v>
      </c>
      <c r="AV62" s="36">
        <v>10690000</v>
      </c>
      <c r="AW62" s="36">
        <v>11346000</v>
      </c>
      <c r="AX62" s="36">
        <v>11334000</v>
      </c>
      <c r="AY62" s="36">
        <v>10816000</v>
      </c>
    </row>
    <row r="63" spans="1:51" ht="12.75">
      <c r="A63" s="34"/>
      <c r="B63" s="60" t="s">
        <v>205</v>
      </c>
      <c r="C63" s="54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983700</v>
      </c>
      <c r="AQ63" s="36">
        <v>2590460</v>
      </c>
      <c r="AR63" s="36">
        <v>2573220</v>
      </c>
      <c r="AS63" s="36">
        <v>3986680</v>
      </c>
      <c r="AT63" s="36">
        <v>10149720</v>
      </c>
      <c r="AU63" s="36">
        <v>10282400</v>
      </c>
      <c r="AV63" s="36">
        <v>10377960</v>
      </c>
      <c r="AW63" s="36">
        <v>12450440</v>
      </c>
      <c r="AX63" s="36">
        <v>14203280</v>
      </c>
      <c r="AY63" s="36">
        <v>13673860</v>
      </c>
    </row>
    <row r="64" spans="1:51" ht="12.75">
      <c r="A64" s="34"/>
      <c r="B64" s="60" t="s">
        <v>206</v>
      </c>
      <c r="C64" s="54"/>
      <c r="D64" s="36"/>
      <c r="E64" s="36"/>
      <c r="F64" s="36"/>
      <c r="G64" s="36"/>
      <c r="H64" s="36"/>
      <c r="I64" s="36"/>
      <c r="J64" s="36"/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</row>
    <row r="65" spans="1:51" ht="12.75">
      <c r="A65" s="34"/>
      <c r="B65" s="51" t="s">
        <v>207</v>
      </c>
      <c r="C65" s="51"/>
      <c r="D65" s="36"/>
      <c r="E65" s="36"/>
      <c r="F65" s="36"/>
      <c r="G65" s="36"/>
      <c r="H65" s="36"/>
      <c r="I65" s="36"/>
      <c r="J65" s="36"/>
      <c r="K65" s="36">
        <v>191585.171</v>
      </c>
      <c r="L65" s="36">
        <v>226432.527</v>
      </c>
      <c r="M65" s="36">
        <v>154664.667</v>
      </c>
      <c r="N65" s="36">
        <v>178491.716</v>
      </c>
      <c r="O65" s="36">
        <v>174303.419</v>
      </c>
      <c r="P65" s="36">
        <v>155344.98100000003</v>
      </c>
      <c r="Q65" s="36">
        <v>172200.573</v>
      </c>
      <c r="R65" s="36">
        <v>99854.799</v>
      </c>
      <c r="S65" s="36">
        <v>133322.04</v>
      </c>
      <c r="T65" s="36">
        <v>165931.16599999997</v>
      </c>
      <c r="U65" s="36">
        <v>102337.332</v>
      </c>
      <c r="V65" s="36">
        <v>154944.3269432555</v>
      </c>
      <c r="W65" s="36">
        <v>144156.14</v>
      </c>
      <c r="X65" s="36">
        <v>146613.972</v>
      </c>
      <c r="Y65" s="36">
        <v>142144.476</v>
      </c>
      <c r="Z65" s="36">
        <v>68360.65399999998</v>
      </c>
      <c r="AA65" s="36">
        <v>251598.21</v>
      </c>
      <c r="AB65" s="36">
        <v>325911.693</v>
      </c>
      <c r="AC65" s="36">
        <v>271499.4125963813</v>
      </c>
      <c r="AD65" s="36">
        <v>351106.20461439574</v>
      </c>
      <c r="AE65" s="36">
        <v>511237.2656185666</v>
      </c>
      <c r="AF65" s="36">
        <v>352944.048</v>
      </c>
      <c r="AG65" s="36">
        <v>383692.764</v>
      </c>
      <c r="AH65" s="36">
        <v>436750.158</v>
      </c>
      <c r="AI65" s="36">
        <v>533117.594</v>
      </c>
      <c r="AJ65" s="36">
        <v>395263.464</v>
      </c>
      <c r="AK65" s="36">
        <v>129.42600000000002</v>
      </c>
      <c r="AL65" s="36">
        <v>378.798</v>
      </c>
      <c r="AM65" s="36">
        <v>701932.5369999999</v>
      </c>
      <c r="AN65" s="36">
        <v>1179620.089</v>
      </c>
      <c r="AO65" s="36">
        <v>1565557.983</v>
      </c>
      <c r="AP65" s="36">
        <v>1298135.1732809416</v>
      </c>
      <c r="AQ65" s="36">
        <v>1998356.0879999998</v>
      </c>
      <c r="AR65" s="36">
        <v>1507425.609</v>
      </c>
      <c r="AS65" s="36">
        <v>1213826.286</v>
      </c>
      <c r="AT65" s="36">
        <v>3133960.364</v>
      </c>
      <c r="AU65" s="36">
        <v>2526670.09</v>
      </c>
      <c r="AV65" s="36">
        <v>3844785.111</v>
      </c>
      <c r="AW65" s="36">
        <v>4001257.529</v>
      </c>
      <c r="AX65" s="36">
        <v>3574887.233</v>
      </c>
      <c r="AY65" s="36">
        <v>3506343.8</v>
      </c>
    </row>
    <row r="66" spans="1:51" s="33" customFormat="1" ht="12.75">
      <c r="A66" s="46" t="s">
        <v>208</v>
      </c>
      <c r="B66" s="46"/>
      <c r="C66" s="46"/>
      <c r="D66" s="32"/>
      <c r="E66" s="32"/>
      <c r="F66" s="32"/>
      <c r="G66" s="32"/>
      <c r="H66" s="32"/>
      <c r="I66" s="32"/>
      <c r="J66" s="32"/>
      <c r="K66" s="32">
        <v>7525.019000000001</v>
      </c>
      <c r="L66" s="32">
        <v>10856.447000000002</v>
      </c>
      <c r="M66" s="32">
        <v>12794.33</v>
      </c>
      <c r="N66" s="32">
        <v>11270.35</v>
      </c>
      <c r="O66" s="32">
        <v>11478.04</v>
      </c>
      <c r="P66" s="32">
        <v>16314.322</v>
      </c>
      <c r="Q66" s="32">
        <v>10560.571</v>
      </c>
      <c r="R66" s="32">
        <v>14370.497</v>
      </c>
      <c r="S66" s="32">
        <v>10541.21</v>
      </c>
      <c r="T66" s="32">
        <v>11805.38</v>
      </c>
      <c r="U66" s="32">
        <v>8437.513000000003</v>
      </c>
      <c r="V66" s="32">
        <v>18015.07800000001</v>
      </c>
      <c r="W66" s="32">
        <v>25211.395000000008</v>
      </c>
      <c r="X66" s="32">
        <v>23913.883999999995</v>
      </c>
      <c r="Y66" s="32">
        <v>26820.194000000007</v>
      </c>
      <c r="Z66" s="32">
        <v>7284.578000000001</v>
      </c>
      <c r="AA66" s="32">
        <v>5817.622</v>
      </c>
      <c r="AB66" s="32">
        <v>4424.715999999999</v>
      </c>
      <c r="AC66" s="32">
        <v>5054.819505425431</v>
      </c>
      <c r="AD66" s="32">
        <v>6259.330490252755</v>
      </c>
      <c r="AE66" s="32">
        <v>9370.991298918561</v>
      </c>
      <c r="AF66" s="32">
        <v>12391.277000000002</v>
      </c>
      <c r="AG66" s="32">
        <v>14970.45</v>
      </c>
      <c r="AH66" s="32">
        <v>14876.586000000001</v>
      </c>
      <c r="AI66" s="32">
        <v>16853.22400000001</v>
      </c>
      <c r="AJ66" s="32">
        <v>23434.228797012045</v>
      </c>
      <c r="AK66" s="32">
        <v>28093.631999999998</v>
      </c>
      <c r="AL66" s="32">
        <v>32560.992999999995</v>
      </c>
      <c r="AM66" s="32">
        <v>33351.702000000005</v>
      </c>
      <c r="AN66" s="32">
        <v>41217.8434713276</v>
      </c>
      <c r="AO66" s="32">
        <v>51392.591106632986</v>
      </c>
      <c r="AP66" s="32">
        <v>49986.1948039921</v>
      </c>
      <c r="AQ66" s="32">
        <v>49663.41019116738</v>
      </c>
      <c r="AR66" s="32">
        <v>56181.11434249726</v>
      </c>
      <c r="AS66" s="32">
        <v>58153.101330000005</v>
      </c>
      <c r="AT66" s="32">
        <v>57852.707</v>
      </c>
      <c r="AU66" s="32">
        <v>46183.594000000005</v>
      </c>
      <c r="AV66" s="32">
        <v>57411.619</v>
      </c>
      <c r="AW66" s="32">
        <v>67178.25811524999</v>
      </c>
      <c r="AX66" s="32">
        <v>64628.233000000015</v>
      </c>
      <c r="AY66" s="32">
        <v>62635.468</v>
      </c>
    </row>
    <row r="67" spans="1:3" ht="12.75">
      <c r="A67" s="27"/>
      <c r="B67" s="51"/>
      <c r="C67" s="51"/>
    </row>
    <row r="68" spans="1:3" ht="12.75">
      <c r="A68" s="27"/>
      <c r="B68" s="51"/>
      <c r="C68" s="51"/>
    </row>
    <row r="69" spans="1:3" ht="12.75">
      <c r="A69" s="27"/>
      <c r="B69" s="51"/>
      <c r="C69" s="51"/>
    </row>
    <row r="70" spans="1:51" ht="12.75">
      <c r="A70" s="27"/>
      <c r="B70" s="51"/>
      <c r="C70" s="37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</row>
    <row r="71" spans="1:51" ht="12.75">
      <c r="A71" s="27"/>
      <c r="B71" s="51"/>
      <c r="C71" s="37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</row>
    <row r="72" spans="1:51" ht="12.75">
      <c r="A72" s="27"/>
      <c r="B72" s="51"/>
      <c r="C72" s="37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</row>
    <row r="73" spans="1:51" ht="12.75">
      <c r="A73" s="27"/>
      <c r="B73" s="51"/>
      <c r="C73" s="37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</row>
    <row r="74" spans="1:51" ht="12.75">
      <c r="A74" s="27"/>
      <c r="B74" s="51"/>
      <c r="C74" s="37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</row>
    <row r="75" spans="1:3" ht="12.75">
      <c r="A75" s="27"/>
      <c r="B75" s="51"/>
      <c r="C75" s="51"/>
    </row>
    <row r="76" spans="1:3" ht="12.75">
      <c r="A76" s="27"/>
      <c r="B76" s="51"/>
      <c r="C76" s="51"/>
    </row>
    <row r="77" spans="1:3" ht="12.75">
      <c r="A77" s="27"/>
      <c r="B77" s="51"/>
      <c r="C77" s="51"/>
    </row>
    <row r="78" spans="1:3" ht="12.75">
      <c r="A78" s="27"/>
      <c r="B78" s="51"/>
      <c r="C78" s="51"/>
    </row>
    <row r="79" spans="1:3" ht="12.75">
      <c r="A79" s="27"/>
      <c r="B79" s="51"/>
      <c r="C79" s="51"/>
    </row>
    <row r="80" spans="1:3" ht="12.75">
      <c r="A80" s="27"/>
      <c r="B80" s="51"/>
      <c r="C80" s="51"/>
    </row>
    <row r="81" spans="1:3" ht="12.75">
      <c r="A81" s="27"/>
      <c r="B81" s="51"/>
      <c r="C81" s="51"/>
    </row>
    <row r="82" spans="1:3" ht="12.75">
      <c r="A82" s="27"/>
      <c r="B82" s="51"/>
      <c r="C82" s="51"/>
    </row>
    <row r="83" spans="1:3" ht="12.75">
      <c r="A83" s="27"/>
      <c r="B83" s="51"/>
      <c r="C83" s="51"/>
    </row>
    <row r="84" spans="1:3" ht="12.75">
      <c r="A84" s="27"/>
      <c r="B84" s="51"/>
      <c r="C84" s="51"/>
    </row>
    <row r="85" spans="1:3" ht="12.75">
      <c r="A85" s="27"/>
      <c r="B85" s="51"/>
      <c r="C85" s="51"/>
    </row>
    <row r="86" spans="1:3" ht="12.75">
      <c r="A86" s="27"/>
      <c r="B86" s="51"/>
      <c r="C86" s="51"/>
    </row>
    <row r="87" spans="1:3" ht="12.75">
      <c r="A87" s="27"/>
      <c r="B87" s="51"/>
      <c r="C87" s="51"/>
    </row>
    <row r="88" spans="1:3" ht="12.75">
      <c r="A88" s="27"/>
      <c r="B88" s="51"/>
      <c r="C88" s="51"/>
    </row>
    <row r="89" spans="1:3" ht="12.75">
      <c r="A89" s="27"/>
      <c r="B89" s="51"/>
      <c r="C89" s="51"/>
    </row>
    <row r="90" spans="1:3" ht="12.75">
      <c r="A90" s="27"/>
      <c r="B90" s="51"/>
      <c r="C90" s="51"/>
    </row>
    <row r="91" spans="1:3" ht="12.75">
      <c r="A91" s="27"/>
      <c r="B91" s="51"/>
      <c r="C91" s="51"/>
    </row>
    <row r="92" spans="1:3" ht="12.75">
      <c r="A92" s="27"/>
      <c r="B92" s="51"/>
      <c r="C92" s="51"/>
    </row>
    <row r="93" spans="1:3" ht="12.75">
      <c r="A93" s="27"/>
      <c r="B93" s="51"/>
      <c r="C93" s="51"/>
    </row>
    <row r="94" spans="1:3" ht="12.75">
      <c r="A94" s="27"/>
      <c r="B94" s="51"/>
      <c r="C94" s="51"/>
    </row>
    <row r="95" spans="1:3" ht="12.75">
      <c r="A95" s="27"/>
      <c r="B95" s="51"/>
      <c r="C95" s="51"/>
    </row>
    <row r="96" spans="1:3" ht="12.75">
      <c r="A96" s="27"/>
      <c r="B96" s="51"/>
      <c r="C96" s="51"/>
    </row>
    <row r="97" spans="1:3" ht="12.75">
      <c r="A97" s="27"/>
      <c r="B97" s="51"/>
      <c r="C97" s="51"/>
    </row>
    <row r="98" spans="1:3" ht="12.75">
      <c r="A98" s="27"/>
      <c r="B98" s="51"/>
      <c r="C98" s="51"/>
    </row>
    <row r="99" spans="1:3" ht="12.75">
      <c r="A99" s="27"/>
      <c r="B99" s="51"/>
      <c r="C99" s="51"/>
    </row>
    <row r="100" spans="1:3" ht="12.75">
      <c r="A100" s="27"/>
      <c r="B100" s="51"/>
      <c r="C100" s="51"/>
    </row>
    <row r="101" spans="1:3" ht="12.75">
      <c r="A101" s="27"/>
      <c r="B101" s="51"/>
      <c r="C101" s="51"/>
    </row>
    <row r="102" spans="1:3" ht="12.75">
      <c r="A102" s="27"/>
      <c r="B102" s="51"/>
      <c r="C102" s="51"/>
    </row>
    <row r="103" spans="1:3" ht="12.75">
      <c r="A103" s="27"/>
      <c r="B103" s="51"/>
      <c r="C103" s="51"/>
    </row>
    <row r="104" spans="1:3" ht="12.75">
      <c r="A104" s="27"/>
      <c r="B104" s="51"/>
      <c r="C104" s="51"/>
    </row>
    <row r="105" spans="1:3" ht="12.75">
      <c r="A105" s="27"/>
      <c r="B105" s="51"/>
      <c r="C105" s="51"/>
    </row>
    <row r="106" spans="1:3" ht="12.75">
      <c r="A106" s="27"/>
      <c r="B106" s="51"/>
      <c r="C106" s="51"/>
    </row>
    <row r="107" spans="1:3" s="33" customFormat="1" ht="12.75">
      <c r="A107" s="27"/>
      <c r="B107" s="51"/>
      <c r="C107" s="51"/>
    </row>
    <row r="108" spans="1:3" ht="12.75">
      <c r="A108" s="27"/>
      <c r="B108" s="51"/>
      <c r="C108" s="51"/>
    </row>
    <row r="109" spans="1:3" s="31" customFormat="1" ht="12.75">
      <c r="A109" s="27"/>
      <c r="B109" s="51"/>
      <c r="C109" s="51"/>
    </row>
    <row r="110" spans="1:3" s="35" customFormat="1" ht="12.75">
      <c r="A110" s="27"/>
      <c r="B110" s="51"/>
      <c r="C110" s="51"/>
    </row>
    <row r="111" spans="1:3" ht="12.75">
      <c r="A111" s="27"/>
      <c r="B111" s="51"/>
      <c r="C111" s="51"/>
    </row>
    <row r="112" spans="1:3" ht="12.75">
      <c r="A112" s="27"/>
      <c r="B112" s="51"/>
      <c r="C112" s="51"/>
    </row>
    <row r="113" spans="1:3" ht="12.75">
      <c r="A113" s="27"/>
      <c r="B113" s="51"/>
      <c r="C113" s="51"/>
    </row>
    <row r="114" spans="1:3" ht="12.75">
      <c r="A114" s="27"/>
      <c r="B114" s="51"/>
      <c r="C114" s="51"/>
    </row>
    <row r="115" spans="1:3" ht="12.75">
      <c r="A115" s="27"/>
      <c r="B115" s="51"/>
      <c r="C115" s="51"/>
    </row>
    <row r="116" spans="1:3" ht="12.75">
      <c r="A116" s="27"/>
      <c r="B116" s="51"/>
      <c r="C116" s="51"/>
    </row>
    <row r="117" spans="1:2" ht="12.75">
      <c r="A117" s="27"/>
      <c r="B117" s="51"/>
    </row>
    <row r="118" spans="1:2" ht="12.75">
      <c r="A118" s="27"/>
      <c r="B118" s="51"/>
    </row>
    <row r="119" spans="1:2" ht="12.75">
      <c r="A119" s="27"/>
      <c r="B119" s="51"/>
    </row>
    <row r="120" spans="1:2" ht="12.75">
      <c r="A120" s="27"/>
      <c r="B120" s="51"/>
    </row>
    <row r="121" spans="1:2" ht="12.75">
      <c r="A121" s="27"/>
      <c r="B121" s="51"/>
    </row>
    <row r="122" spans="1:2" ht="12.75">
      <c r="A122" s="27"/>
      <c r="B122" s="51"/>
    </row>
    <row r="123" spans="1:2" ht="12.75">
      <c r="A123" s="27"/>
      <c r="B123" s="51"/>
    </row>
    <row r="124" spans="1:2" ht="12.75">
      <c r="A124" s="27"/>
      <c r="B124" s="51"/>
    </row>
    <row r="125" spans="1:2" ht="12.75">
      <c r="A125" s="27"/>
      <c r="B125" s="51"/>
    </row>
    <row r="126" spans="1:2" ht="12.75">
      <c r="A126" s="27"/>
      <c r="B126" s="51"/>
    </row>
    <row r="127" spans="1:2" ht="12.75">
      <c r="A127" s="27"/>
      <c r="B127" s="51"/>
    </row>
    <row r="128" spans="1:2" ht="12.75">
      <c r="A128" s="27"/>
      <c r="B128" s="51"/>
    </row>
    <row r="129" spans="1:2" ht="12.75">
      <c r="A129" s="27"/>
      <c r="B129" s="51"/>
    </row>
    <row r="130" spans="1:2" ht="12.75">
      <c r="A130" s="27"/>
      <c r="B130" s="51"/>
    </row>
    <row r="131" spans="1:2" ht="12.75">
      <c r="A131" s="27"/>
      <c r="B131" s="51"/>
    </row>
    <row r="132" spans="1:2" ht="12.75">
      <c r="A132" s="27"/>
      <c r="B132" s="51"/>
    </row>
    <row r="133" spans="1:2" ht="12.75">
      <c r="A133" s="27"/>
      <c r="B133" s="51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Klagenfurt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fkrausma</dc:creator>
  <cp:keywords/>
  <dc:description/>
  <cp:lastModifiedBy>Miechtner, Gabriela</cp:lastModifiedBy>
  <dcterms:created xsi:type="dcterms:W3CDTF">2008-01-17T08:29:39Z</dcterms:created>
  <dcterms:modified xsi:type="dcterms:W3CDTF">2018-04-03T16:52:40Z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