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35" windowWidth="15585" windowHeight="6360" tabRatio="657"/>
  </bookViews>
  <sheets>
    <sheet name="Cost calculator" sheetId="7" r:id="rId1"/>
    <sheet name="personnel rates 2014-2017" sheetId="5" r:id="rId2"/>
    <sheet name="General Information" sheetId="8" r:id="rId3"/>
  </sheets>
  <definedNames>
    <definedName name="Cost_Categories">'Cost calculator'!$L$22:$L$25</definedName>
    <definedName name="_xlnm.Print_Area" localSheetId="0">'Cost calculator'!$B$1:$J$50</definedName>
    <definedName name="_xlnm.Print_Area" localSheetId="1">'personnel rates 2014-2017'!$A$1:$I$72</definedName>
    <definedName name="Funding_categories">'Cost calculator'!$L$15:$L$16</definedName>
    <definedName name="Personnel_Categories">'Cost calculator'!$L$7:$L$12</definedName>
    <definedName name="Staff_category">'Cost calculator'!$L$7:$L$12</definedName>
  </definedNames>
  <calcPr calcId="145621"/>
</workbook>
</file>

<file path=xl/calcChain.xml><?xml version="1.0" encoding="utf-8"?>
<calcChain xmlns="http://schemas.openxmlformats.org/spreadsheetml/2006/main">
  <c r="G43" i="7" l="1"/>
  <c r="E20" i="5" l="1"/>
  <c r="I30" i="7" l="1"/>
  <c r="H30" i="7"/>
  <c r="F22" i="5" l="1"/>
  <c r="G22" i="5" s="1"/>
  <c r="H22" i="5" s="1"/>
  <c r="F21" i="5"/>
  <c r="G21" i="5" s="1"/>
  <c r="H21" i="5" s="1"/>
  <c r="J29" i="7"/>
  <c r="J27" i="7"/>
  <c r="J28" i="7"/>
  <c r="F27" i="5" l="1"/>
  <c r="G27" i="5" s="1"/>
  <c r="H27" i="5" s="1"/>
  <c r="F26" i="5"/>
  <c r="G26" i="5" s="1"/>
  <c r="H26" i="5" s="1"/>
  <c r="F24" i="5"/>
  <c r="G24" i="5" s="1"/>
  <c r="H24" i="5" s="1"/>
  <c r="F23" i="5"/>
  <c r="G23" i="5" s="1"/>
  <c r="H23" i="5" s="1"/>
  <c r="G44" i="7" l="1"/>
  <c r="H48" i="5" l="1"/>
  <c r="G48" i="5"/>
  <c r="F48" i="5"/>
  <c r="E48" i="5"/>
  <c r="H47" i="5"/>
  <c r="G47" i="5"/>
  <c r="F47" i="5"/>
  <c r="E47" i="5"/>
  <c r="E49" i="5"/>
  <c r="G35" i="5"/>
  <c r="F36" i="5"/>
  <c r="F35" i="5"/>
  <c r="E36" i="5"/>
  <c r="E35" i="5"/>
  <c r="E37" i="5"/>
  <c r="H36" i="5"/>
  <c r="G36" i="5"/>
  <c r="H35" i="5"/>
  <c r="J26" i="7" l="1"/>
  <c r="J25" i="7"/>
  <c r="J24" i="7"/>
  <c r="I18" i="7"/>
  <c r="H18" i="7"/>
  <c r="I17" i="7"/>
  <c r="H17" i="7"/>
  <c r="I16" i="7"/>
  <c r="H16" i="7"/>
  <c r="I15" i="7"/>
  <c r="H15" i="7"/>
  <c r="I14" i="7"/>
  <c r="H14" i="7"/>
  <c r="I13" i="7"/>
  <c r="H13" i="7"/>
  <c r="I12" i="7"/>
  <c r="H12" i="7"/>
  <c r="I11" i="7"/>
  <c r="H11" i="7"/>
  <c r="I10" i="7"/>
  <c r="H10" i="7"/>
  <c r="I9" i="7"/>
  <c r="H9" i="7"/>
  <c r="J30" i="7" l="1"/>
  <c r="I19" i="7"/>
  <c r="H19" i="7"/>
  <c r="J10" i="7"/>
  <c r="J12" i="7"/>
  <c r="J14" i="7"/>
  <c r="J16" i="7"/>
  <c r="J18" i="7"/>
  <c r="J11" i="7"/>
  <c r="J13" i="7"/>
  <c r="J15" i="7"/>
  <c r="J17" i="7"/>
  <c r="J9" i="7"/>
  <c r="I23" i="5"/>
  <c r="I49" i="5" s="1"/>
  <c r="D37" i="5"/>
  <c r="D38" i="5"/>
  <c r="D39" i="5"/>
  <c r="D40" i="5"/>
  <c r="D41" i="5"/>
  <c r="I41" i="5" s="1"/>
  <c r="D42" i="5"/>
  <c r="I28" i="5"/>
  <c r="I54" i="5" s="1"/>
  <c r="I24" i="5"/>
  <c r="I50" i="5" s="1"/>
  <c r="I25" i="5"/>
  <c r="I51" i="5" s="1"/>
  <c r="I26" i="5"/>
  <c r="I52" i="5" s="1"/>
  <c r="I27" i="5"/>
  <c r="I53" i="5" s="1"/>
  <c r="D53" i="5"/>
  <c r="D54" i="5"/>
  <c r="D52" i="5"/>
  <c r="D51" i="5"/>
  <c r="D50" i="5"/>
  <c r="D49" i="5"/>
  <c r="I20" i="5"/>
  <c r="I46" i="5" s="1"/>
  <c r="D46" i="5"/>
  <c r="I34" i="5"/>
  <c r="D34" i="5"/>
  <c r="E34" i="7" l="1"/>
  <c r="H34" i="7" s="1"/>
  <c r="E38" i="7" s="1"/>
  <c r="F34" i="7"/>
  <c r="I34" i="7" s="1"/>
  <c r="J19" i="7"/>
  <c r="E50" i="5"/>
  <c r="E40" i="5"/>
  <c r="I39" i="5"/>
  <c r="I38" i="5"/>
  <c r="F53" i="5"/>
  <c r="E52" i="5"/>
  <c r="I42" i="5"/>
  <c r="I40" i="5"/>
  <c r="E53" i="5"/>
  <c r="I37" i="5"/>
  <c r="E38" i="5"/>
  <c r="E41" i="5"/>
  <c r="F50" i="5"/>
  <c r="F20" i="5"/>
  <c r="E34" i="5"/>
  <c r="E46" i="5"/>
  <c r="J34" i="7" l="1"/>
  <c r="F38" i="7"/>
  <c r="F42" i="7" s="1"/>
  <c r="E42" i="7"/>
  <c r="F41" i="5"/>
  <c r="H53" i="5"/>
  <c r="F38" i="5"/>
  <c r="F52" i="5"/>
  <c r="F40" i="5"/>
  <c r="G20" i="5"/>
  <c r="H20" i="5" s="1"/>
  <c r="F34" i="5"/>
  <c r="F46" i="5"/>
  <c r="F49" i="5"/>
  <c r="F37" i="5"/>
  <c r="G38" i="7" l="1"/>
  <c r="G42" i="7" s="1"/>
  <c r="G45" i="7" s="1"/>
  <c r="G41" i="5"/>
  <c r="G53" i="5"/>
  <c r="H41" i="5"/>
  <c r="G38" i="5"/>
  <c r="G50" i="5"/>
  <c r="G52" i="5"/>
  <c r="G40" i="5"/>
  <c r="G34" i="5"/>
  <c r="G46" i="5"/>
  <c r="G37" i="5"/>
  <c r="G49" i="5"/>
  <c r="H38" i="5" l="1"/>
  <c r="H50" i="5"/>
  <c r="H40" i="5"/>
  <c r="H52" i="5"/>
  <c r="H37" i="5"/>
  <c r="H49" i="5"/>
</calcChain>
</file>

<file path=xl/sharedStrings.xml><?xml version="1.0" encoding="utf-8"?>
<sst xmlns="http://schemas.openxmlformats.org/spreadsheetml/2006/main" count="227" uniqueCount="160">
  <si>
    <t>Anstellungsausmaß</t>
  </si>
  <si>
    <t>Hinweise zur Verwendung des Kalkulators:</t>
  </si>
  <si>
    <t>In den Kosten für Personenmonate sind die Gehälter 13 und 14 bereits berücksichtigt.</t>
  </si>
  <si>
    <t>B1 lit.c)</t>
  </si>
  <si>
    <t>B1</t>
  </si>
  <si>
    <t>B1 lit.b)</t>
  </si>
  <si>
    <t>B1 lit. a)</t>
  </si>
  <si>
    <t>www.boku.ac.at/kollektivvertrag.html</t>
  </si>
  <si>
    <t>Disclaimer: Der Personalkostenkalkulator ist ein Hilfsmittel zur Berechnung von voraussichtlichen Personalkosten in Drittmittelprojekten.</t>
  </si>
  <si>
    <t xml:space="preserve"> </t>
  </si>
  <si>
    <t>Grundlage sind Mindestgehälter nach KV, ev. außertourliche Vorrückungen auf Grund von Vorerfahrung, Qualifikationen, Zulagen u.ä. nicht berücksichtigt.</t>
  </si>
  <si>
    <t>Die Verwendung des Kalkulators führt zu einer bestmöglichen Annäherung an die zu erwartenden Personalkosten, garantiert aber nicht eine 100%-ige Bedeckung über die gesamte Projektlaufzeit.</t>
  </si>
  <si>
    <t>Projektjahr</t>
  </si>
  <si>
    <t>Kalenderjahr</t>
  </si>
  <si>
    <t>C</t>
  </si>
  <si>
    <t>max. 20h/ Woche</t>
  </si>
  <si>
    <t xml:space="preserve"> max. 20h/ Woche</t>
  </si>
  <si>
    <r>
      <t xml:space="preserve">Berechnet werden Jahres-, Monats-, Stunden- und Tagsätze </t>
    </r>
    <r>
      <rPr>
        <sz val="10"/>
        <rFont val="Arial"/>
        <family val="2"/>
      </rPr>
      <t>(alle brutto-brutto = inkl. Aller Dienstnehmer- und Dienstgeberabgaben)</t>
    </r>
  </si>
  <si>
    <t xml:space="preserve">40 h/Woche </t>
  </si>
  <si>
    <t xml:space="preserve">30 h/Woche </t>
  </si>
  <si>
    <t>average yearly time commitment  (0-100%)</t>
  </si>
  <si>
    <t>labour costs  for 100% employment</t>
  </si>
  <si>
    <t>calculated annual costs</t>
  </si>
  <si>
    <t>Staff category</t>
  </si>
  <si>
    <t>Name 1</t>
  </si>
  <si>
    <t>Name 2</t>
  </si>
  <si>
    <t>Name 3</t>
  </si>
  <si>
    <t>Name 4</t>
  </si>
  <si>
    <t>Name 5</t>
  </si>
  <si>
    <t>Name 6</t>
  </si>
  <si>
    <t>Name 7</t>
  </si>
  <si>
    <t>Name 8</t>
  </si>
  <si>
    <t>Name 9</t>
  </si>
  <si>
    <t>Name 10</t>
  </si>
  <si>
    <t>describe in words:</t>
  </si>
  <si>
    <t xml:space="preserve"> annual costs in €</t>
  </si>
  <si>
    <t>Materials</t>
  </si>
  <si>
    <t>Other</t>
  </si>
  <si>
    <t>Overheads</t>
  </si>
  <si>
    <t>Subtotal:</t>
  </si>
  <si>
    <t>Travel costs</t>
  </si>
  <si>
    <t>according to  §27 - Kostenersatzrichtlinie des Rektorats</t>
  </si>
  <si>
    <t>max. two years of project funding</t>
  </si>
  <si>
    <r>
      <t xml:space="preserve">30 h/Woche </t>
    </r>
    <r>
      <rPr>
        <sz val="10"/>
        <color rgb="FFFF0000"/>
        <rFont val="Arial"/>
        <family val="2"/>
      </rPr>
      <t>(75%, 9 PM ²)</t>
    </r>
  </si>
  <si>
    <r>
      <t>30 h/Woche</t>
    </r>
    <r>
      <rPr>
        <sz val="10"/>
        <color rgb="FFFF0000"/>
        <rFont val="Arial"/>
        <family val="2"/>
      </rPr>
      <t xml:space="preserve"> (75%, 0,75 PM ²)</t>
    </r>
  </si>
  <si>
    <t>Die Folgejahre werden automatisch mit 3% valorisiert</t>
  </si>
  <si>
    <t>studentische/r Mitarbeiter/in *</t>
  </si>
  <si>
    <t>studentische/r Mitarbeiter/in, 4. DJ *</t>
  </si>
  <si>
    <t>Prof./ Doz.</t>
  </si>
  <si>
    <t>Admin./ TechnikerIn / LaborantIn</t>
  </si>
  <si>
    <r>
      <rPr>
        <b/>
        <sz val="10"/>
        <rFont val="Arial"/>
        <family val="2"/>
      </rPr>
      <t>40 h/Woche</t>
    </r>
    <r>
      <rPr>
        <sz val="10"/>
        <rFont val="Arial"/>
        <family val="2"/>
      </rPr>
      <t xml:space="preserve"> (100%, 12 PM </t>
    </r>
    <r>
      <rPr>
        <vertAlign val="superscript"/>
        <sz val="10"/>
        <rFont val="Arial"/>
        <family val="2"/>
      </rPr>
      <t>1</t>
    </r>
    <r>
      <rPr>
        <sz val="10"/>
        <rFont val="Calibri"/>
        <family val="2"/>
      </rPr>
      <t>)</t>
    </r>
  </si>
  <si>
    <r>
      <t xml:space="preserve">40 h/Woche </t>
    </r>
    <r>
      <rPr>
        <sz val="10"/>
        <rFont val="Arial"/>
        <family val="2"/>
      </rPr>
      <t xml:space="preserve">(100%, 1 PM </t>
    </r>
    <r>
      <rPr>
        <vertAlign val="superscript"/>
        <sz val="10"/>
        <rFont val="Arial"/>
        <family val="2"/>
      </rPr>
      <t>1</t>
    </r>
    <r>
      <rPr>
        <sz val="10"/>
        <rFont val="Arial"/>
        <family val="2"/>
      </rPr>
      <t>)</t>
    </r>
  </si>
  <si>
    <t>Diploma student *</t>
  </si>
  <si>
    <r>
      <t>Diploma student, 4</t>
    </r>
    <r>
      <rPr>
        <vertAlign val="superscript"/>
        <sz val="10"/>
        <rFont val="Arial"/>
        <family val="2"/>
      </rPr>
      <t>th</t>
    </r>
    <r>
      <rPr>
        <sz val="10"/>
        <rFont val="Arial"/>
        <family val="2"/>
      </rPr>
      <t xml:space="preserve"> year of service *</t>
    </r>
  </si>
  <si>
    <t>Office /Technician</t>
  </si>
  <si>
    <r>
      <t>Post Doc, 9</t>
    </r>
    <r>
      <rPr>
        <vertAlign val="superscript"/>
        <sz val="10"/>
        <rFont val="Arial"/>
        <family val="2"/>
      </rPr>
      <t>th</t>
    </r>
    <r>
      <rPr>
        <sz val="10"/>
        <rFont val="Arial"/>
        <family val="2"/>
      </rPr>
      <t xml:space="preserve"> year of service ***</t>
    </r>
  </si>
  <si>
    <r>
      <t>PhD Student/scientific staff without doctorate, 4</t>
    </r>
    <r>
      <rPr>
        <vertAlign val="superscript"/>
        <sz val="10"/>
        <rFont val="Arial"/>
        <family val="2"/>
      </rPr>
      <t>th</t>
    </r>
    <r>
      <rPr>
        <sz val="10"/>
        <rFont val="Arial"/>
        <family val="2"/>
      </rPr>
      <t xml:space="preserve"> year of service ***</t>
    </r>
  </si>
  <si>
    <t>Professor/Lecturer/Senior personnel</t>
  </si>
  <si>
    <t>choose from drop down menu</t>
  </si>
  <si>
    <r>
      <t xml:space="preserve">* Students can only be employed for a </t>
    </r>
    <r>
      <rPr>
        <b/>
        <sz val="10"/>
        <rFont val="Arial"/>
        <family val="2"/>
      </rPr>
      <t>maximum of 20h/week</t>
    </r>
    <r>
      <rPr>
        <sz val="10"/>
        <rFont val="Arial"/>
        <family val="2"/>
      </rPr>
      <t xml:space="preserve">. Their employment </t>
    </r>
    <r>
      <rPr>
        <b/>
        <sz val="10"/>
        <rFont val="Arial"/>
        <family val="2"/>
      </rPr>
      <t>automatically ends</t>
    </r>
    <r>
      <rPr>
        <sz val="10"/>
        <rFont val="Arial"/>
        <family val="2"/>
      </rPr>
      <t xml:space="preserve"> at the end of the semester during which they earn their </t>
    </r>
    <r>
      <rPr>
        <b/>
        <sz val="10"/>
        <rFont val="Arial"/>
        <family val="2"/>
      </rPr>
      <t>master's/diploma degree</t>
    </r>
    <r>
      <rPr>
        <sz val="10"/>
        <rFont val="Arial"/>
        <family val="2"/>
      </rPr>
      <t xml:space="preserve">, but after </t>
    </r>
    <r>
      <rPr>
        <b/>
        <sz val="10"/>
        <rFont val="Arial"/>
        <family val="2"/>
      </rPr>
      <t>4 years at the latest</t>
    </r>
    <r>
      <rPr>
        <sz val="10"/>
        <rFont val="Arial"/>
        <family val="2"/>
      </rPr>
      <t xml:space="preserve"> (KV §30).</t>
    </r>
  </si>
  <si>
    <t>bei der Personalabteilung zu erfragen / to be requested from the Personnel Department</t>
  </si>
  <si>
    <r>
      <t xml:space="preserve">wiss. Projekt-MA </t>
    </r>
    <r>
      <rPr>
        <b/>
        <sz val="10"/>
        <rFont val="Arial"/>
        <family val="2"/>
      </rPr>
      <t>OHNE</t>
    </r>
    <r>
      <rPr>
        <sz val="10"/>
        <rFont val="Arial"/>
        <family val="2"/>
      </rPr>
      <t xml:space="preserve"> Doktorat, bis 3.DJ **</t>
    </r>
  </si>
  <si>
    <r>
      <t xml:space="preserve">wiss. Projekt-MA </t>
    </r>
    <r>
      <rPr>
        <b/>
        <sz val="10"/>
        <rFont val="Arial"/>
        <family val="2"/>
      </rPr>
      <t>MIT</t>
    </r>
    <r>
      <rPr>
        <sz val="10"/>
        <rFont val="Arial"/>
        <family val="2"/>
      </rPr>
      <t xml:space="preserve"> Doktorat, bis 8. DJ **</t>
    </r>
  </si>
  <si>
    <r>
      <t>PhD Student/scientific staff without doctorate, till 3</t>
    </r>
    <r>
      <rPr>
        <vertAlign val="superscript"/>
        <sz val="10"/>
        <rFont val="Arial"/>
        <family val="2"/>
      </rPr>
      <t>rd</t>
    </r>
    <r>
      <rPr>
        <sz val="10"/>
        <rFont val="Arial"/>
        <family val="2"/>
      </rPr>
      <t xml:space="preserve"> year of service **</t>
    </r>
  </si>
  <si>
    <r>
      <t>Post Doc, till 8</t>
    </r>
    <r>
      <rPr>
        <vertAlign val="superscript"/>
        <sz val="10"/>
        <rFont val="Arial"/>
        <family val="2"/>
      </rPr>
      <t>th</t>
    </r>
    <r>
      <rPr>
        <sz val="10"/>
        <rFont val="Arial"/>
        <family val="2"/>
      </rPr>
      <t xml:space="preserve"> year of service **</t>
    </r>
  </si>
  <si>
    <r>
      <t>** applicable for the first 3 respectively 8 years of service in this staff category. Automatic pay raise in the 4</t>
    </r>
    <r>
      <rPr>
        <vertAlign val="superscript"/>
        <sz val="10"/>
        <rFont val="Arial"/>
        <family val="2"/>
      </rPr>
      <t>th</t>
    </r>
    <r>
      <rPr>
        <sz val="10"/>
        <rFont val="Arial"/>
        <family val="2"/>
      </rPr>
      <t xml:space="preserve"> respectively 9</t>
    </r>
    <r>
      <rPr>
        <vertAlign val="superscript"/>
        <sz val="10"/>
        <rFont val="Arial"/>
        <family val="2"/>
      </rPr>
      <t>th</t>
    </r>
    <r>
      <rPr>
        <sz val="10"/>
        <rFont val="Arial"/>
        <family val="2"/>
      </rPr>
      <t xml:space="preserve"> year of service.</t>
    </r>
  </si>
  <si>
    <t>*** Personnel costs first automatically increase in the 4th respectively 9th year of service in this staff category, so keep in mind former years of service!</t>
  </si>
  <si>
    <r>
      <t xml:space="preserve">wiss. Projekt-MA </t>
    </r>
    <r>
      <rPr>
        <b/>
        <sz val="10"/>
        <rFont val="Arial"/>
        <family val="2"/>
      </rPr>
      <t>ohne</t>
    </r>
    <r>
      <rPr>
        <sz val="10"/>
        <rFont val="Arial"/>
        <family val="2"/>
      </rPr>
      <t xml:space="preserve"> Doktorat, ab 4. DJ***</t>
    </r>
  </si>
  <si>
    <r>
      <t xml:space="preserve">wiss. Projekt-MA </t>
    </r>
    <r>
      <rPr>
        <b/>
        <sz val="10"/>
        <rFont val="Arial"/>
        <family val="2"/>
      </rPr>
      <t>mit</t>
    </r>
    <r>
      <rPr>
        <sz val="10"/>
        <rFont val="Arial"/>
        <family val="2"/>
      </rPr>
      <t xml:space="preserve"> Doktorat, ab 9.DJ***</t>
    </r>
  </si>
  <si>
    <t>Extent of employment</t>
  </si>
  <si>
    <t>Project year</t>
  </si>
  <si>
    <t>Calendar year</t>
  </si>
  <si>
    <t>Notes on using the calculator:</t>
  </si>
  <si>
    <r>
      <t>Subsequent years</t>
    </r>
    <r>
      <rPr>
        <sz val="10"/>
        <rFont val="Arial"/>
        <family val="2"/>
      </rPr>
      <t xml:space="preserve"> are valorised automatically by 3%</t>
    </r>
  </si>
  <si>
    <r>
      <t>The monthly labour costs already include the 13</t>
    </r>
    <r>
      <rPr>
        <vertAlign val="superscript"/>
        <sz val="10"/>
        <rFont val="Arial"/>
        <family val="2"/>
      </rPr>
      <t>th</t>
    </r>
    <r>
      <rPr>
        <sz val="10"/>
        <rFont val="Arial"/>
        <family val="2"/>
      </rPr>
      <t xml:space="preserve"> and 14</t>
    </r>
    <r>
      <rPr>
        <vertAlign val="superscript"/>
        <sz val="10"/>
        <rFont val="Arial"/>
        <family val="2"/>
      </rPr>
      <t>th</t>
    </r>
    <r>
      <rPr>
        <sz val="10"/>
        <rFont val="Arial"/>
        <family val="2"/>
      </rPr>
      <t xml:space="preserve"> wages.</t>
    </r>
  </si>
  <si>
    <t>Disclaimer: The personnel costs calculator is a tool for calculating the expected labor costs in third party funded projects.</t>
  </si>
  <si>
    <t>Personal costs (incl. employee and employer taxes, but excluding travel allowance and other entitlements) on the basis of the Collective Agreement (CA)</t>
  </si>
  <si>
    <t>The use of the calculator results in the best possible approximation to the expected staff costs, but does not guarantee 100% coverage over the entire project period.</t>
  </si>
  <si>
    <t>Minimum salaries are based on the CA, possible extraordinary salary increases on the basis of previous experience, qualifications, allowances, etc. are not considered.</t>
  </si>
  <si>
    <t>Personalkosten (inkl. Dienstnehmer- und Dienstgeberabgaben, exklusive Fahrtkostenzuschuss und sonstiger Zulagen) auf Basis des Kollektivvertrags (KV)</t>
  </si>
  <si>
    <r>
      <rPr>
        <sz val="10"/>
        <rFont val="Arial"/>
        <family val="2"/>
      </rPr>
      <t xml:space="preserve">Person month (PM) respectively person year </t>
    </r>
    <r>
      <rPr>
        <b/>
        <sz val="10"/>
        <rFont val="Arial"/>
        <family val="2"/>
      </rPr>
      <t>ALWAYS</t>
    </r>
    <r>
      <rPr>
        <sz val="10"/>
        <rFont val="Arial"/>
        <family val="2"/>
      </rPr>
      <t xml:space="preserve"> refers to a </t>
    </r>
    <r>
      <rPr>
        <b/>
        <sz val="10"/>
        <rFont val="Arial"/>
        <family val="2"/>
      </rPr>
      <t>full time employment</t>
    </r>
    <r>
      <rPr>
        <sz val="10"/>
        <rFont val="Arial"/>
        <family val="2"/>
      </rPr>
      <t xml:space="preserve"> of </t>
    </r>
    <r>
      <rPr>
        <b/>
        <sz val="10"/>
        <rFont val="Arial"/>
        <family val="2"/>
      </rPr>
      <t>100% (40 hours/week)</t>
    </r>
    <r>
      <rPr>
        <sz val="10"/>
        <rFont val="Arial"/>
        <family val="2"/>
      </rPr>
      <t xml:space="preserve"> for </t>
    </r>
    <r>
      <rPr>
        <b/>
        <sz val="10"/>
        <rFont val="Arial"/>
        <family val="2"/>
      </rPr>
      <t>1 year respectively 1 month.</t>
    </r>
  </si>
  <si>
    <r>
      <t xml:space="preserve">Meaning: If a person is only employed for </t>
    </r>
    <r>
      <rPr>
        <b/>
        <sz val="10"/>
        <color rgb="FF339966"/>
        <rFont val="Arial"/>
        <family val="2"/>
      </rPr>
      <t>20h/week</t>
    </r>
    <r>
      <rPr>
        <sz val="10"/>
        <rFont val="Arial"/>
        <family val="2"/>
      </rPr>
      <t>, then this is only</t>
    </r>
    <r>
      <rPr>
        <b/>
        <sz val="10"/>
        <color theme="8" tint="-0.249977111117893"/>
        <rFont val="Arial"/>
        <family val="2"/>
      </rPr>
      <t xml:space="preserve"> </t>
    </r>
    <r>
      <rPr>
        <b/>
        <sz val="10"/>
        <color rgb="FF339966"/>
        <rFont val="Arial"/>
        <family val="2"/>
      </rPr>
      <t>half a person year respectively month</t>
    </r>
    <r>
      <rPr>
        <sz val="10"/>
        <rFont val="Arial"/>
        <family val="2"/>
      </rPr>
      <t>.</t>
    </r>
  </si>
  <si>
    <r>
      <t xml:space="preserve">               If a person is employed for </t>
    </r>
    <r>
      <rPr>
        <b/>
        <sz val="10"/>
        <color rgb="FFFF6600"/>
        <rFont val="Arial"/>
        <family val="2"/>
      </rPr>
      <t>30h/week</t>
    </r>
    <r>
      <rPr>
        <sz val="10"/>
        <rFont val="Arial"/>
        <family val="2"/>
      </rPr>
      <t xml:space="preserve">, then this amounts to </t>
    </r>
    <r>
      <rPr>
        <b/>
        <sz val="10"/>
        <color rgb="FFFF6600"/>
        <rFont val="Arial"/>
        <family val="2"/>
      </rPr>
      <t>0,75 person years respectively months</t>
    </r>
    <r>
      <rPr>
        <sz val="10"/>
        <rFont val="Arial"/>
        <family val="2"/>
      </rPr>
      <t>.</t>
    </r>
  </si>
  <si>
    <r>
      <t>Personen-/ Dissertanten-Jahr bzw. Monat</t>
    </r>
    <r>
      <rPr>
        <sz val="10"/>
        <rFont val="Arial"/>
        <family val="2"/>
      </rPr>
      <t xml:space="preserve">: Der begriff Personenmonat (PM) bzw. Jahr bezieht sich </t>
    </r>
    <r>
      <rPr>
        <b/>
        <sz val="10"/>
        <rFont val="Arial"/>
        <family val="2"/>
      </rPr>
      <t>IMMER</t>
    </r>
    <r>
      <rPr>
        <sz val="10"/>
        <rFont val="Arial"/>
        <family val="2"/>
      </rPr>
      <t xml:space="preserve"> auf eine </t>
    </r>
    <r>
      <rPr>
        <b/>
        <sz val="10"/>
        <rFont val="Arial"/>
        <family val="2"/>
      </rPr>
      <t>Vollanstellung</t>
    </r>
    <r>
      <rPr>
        <sz val="10"/>
        <rFont val="Arial"/>
        <family val="2"/>
      </rPr>
      <t xml:space="preserve"> im Ausmaß von </t>
    </r>
    <r>
      <rPr>
        <b/>
        <sz val="10"/>
        <rFont val="Arial"/>
        <family val="2"/>
      </rPr>
      <t xml:space="preserve">100% (40 Wochenstunden) </t>
    </r>
    <r>
      <rPr>
        <sz val="10"/>
        <rFont val="Arial"/>
        <family val="2"/>
      </rPr>
      <t xml:space="preserve">für </t>
    </r>
    <r>
      <rPr>
        <b/>
        <sz val="10"/>
        <rFont val="Arial"/>
        <family val="2"/>
      </rPr>
      <t xml:space="preserve">1 Jahr bzw. Monat. </t>
    </r>
  </si>
  <si>
    <r>
      <t xml:space="preserve">                        Bei </t>
    </r>
    <r>
      <rPr>
        <b/>
        <sz val="10"/>
        <color rgb="FFFF6600"/>
        <rFont val="Arial"/>
        <family val="2"/>
      </rPr>
      <t>30 Wochenstunden</t>
    </r>
    <r>
      <rPr>
        <sz val="10"/>
        <rFont val="Arial"/>
        <family val="2"/>
      </rPr>
      <t xml:space="preserve"> handelt es sich um </t>
    </r>
    <r>
      <rPr>
        <b/>
        <sz val="10"/>
        <color rgb="FFFF6600"/>
        <rFont val="Arial"/>
        <family val="2"/>
      </rPr>
      <t>0,75 Personenjahre/ -monate</t>
    </r>
    <r>
      <rPr>
        <sz val="10"/>
        <rFont val="Arial"/>
        <family val="2"/>
      </rPr>
      <t>.</t>
    </r>
  </si>
  <si>
    <r>
      <t xml:space="preserve">Das bedeutet: Wird eine Person zu </t>
    </r>
    <r>
      <rPr>
        <b/>
        <sz val="10"/>
        <color rgb="FF339966"/>
        <rFont val="Arial"/>
        <family val="2"/>
      </rPr>
      <t>20 Wochenstunden</t>
    </r>
    <r>
      <rPr>
        <sz val="10"/>
        <rFont val="Arial"/>
        <family val="2"/>
      </rPr>
      <t xml:space="preserve"> angestellt, handelt es sich lediglich um </t>
    </r>
    <r>
      <rPr>
        <b/>
        <sz val="10"/>
        <color rgb="FF339966"/>
        <rFont val="Arial"/>
        <family val="2"/>
      </rPr>
      <t>ein halbes Personenjahr  bzw. -Monat</t>
    </r>
    <r>
      <rPr>
        <sz val="10"/>
        <rFont val="Arial"/>
        <family val="2"/>
      </rPr>
      <t xml:space="preserve">. </t>
    </r>
  </si>
  <si>
    <r>
      <t xml:space="preserve">Jahreslohnkosten </t>
    </r>
    <r>
      <rPr>
        <sz val="10"/>
        <rFont val="Arial"/>
        <family val="2"/>
      </rPr>
      <t xml:space="preserve">brutto-brutto / </t>
    </r>
    <r>
      <rPr>
        <b/>
        <sz val="12"/>
        <rFont val="Arial"/>
        <family val="2"/>
      </rPr>
      <t>Annual labour costs</t>
    </r>
  </si>
  <si>
    <r>
      <t xml:space="preserve">Personalkosten / Monat </t>
    </r>
    <r>
      <rPr>
        <sz val="10"/>
        <rFont val="Arial"/>
        <family val="2"/>
      </rPr>
      <t xml:space="preserve">brutto-brutto / </t>
    </r>
    <r>
      <rPr>
        <b/>
        <sz val="12"/>
        <rFont val="Arial"/>
        <family val="2"/>
      </rPr>
      <t>Monthly labour costs</t>
    </r>
  </si>
  <si>
    <r>
      <t xml:space="preserve">Stundensatz </t>
    </r>
    <r>
      <rPr>
        <sz val="10"/>
        <rFont val="Arial"/>
        <family val="2"/>
      </rPr>
      <t>brutto-brutto /</t>
    </r>
    <r>
      <rPr>
        <sz val="12"/>
        <rFont val="Arial"/>
        <family val="2"/>
      </rPr>
      <t xml:space="preserve"> </t>
    </r>
    <r>
      <rPr>
        <b/>
        <sz val="12"/>
        <rFont val="Arial"/>
        <family val="2"/>
      </rPr>
      <t>Hourly rates</t>
    </r>
  </si>
  <si>
    <t>** gültig für die ersten 3 bzw. 8 Jahre in dieser Einstufung. Automatische Gehaltserhöhung im 4. bzw. 9. Dienstjahr (DJ)</t>
  </si>
  <si>
    <r>
      <t xml:space="preserve">* Studentische MitarbeiterInnen können </t>
    </r>
    <r>
      <rPr>
        <b/>
        <sz val="10"/>
        <rFont val="Arial"/>
        <family val="2"/>
      </rPr>
      <t>max. 20h/ Woche</t>
    </r>
    <r>
      <rPr>
        <sz val="10"/>
        <rFont val="Arial"/>
        <family val="2"/>
      </rPr>
      <t xml:space="preserve"> beschäftigt werden. Das Dienstverhältnis </t>
    </r>
    <r>
      <rPr>
        <b/>
        <sz val="10"/>
        <rFont val="Arial"/>
        <family val="2"/>
      </rPr>
      <t>endet automatisch</t>
    </r>
    <r>
      <rPr>
        <sz val="10"/>
        <rFont val="Arial"/>
        <family val="2"/>
      </rPr>
      <t xml:space="preserve"> am Ende des Semensters, in dem das </t>
    </r>
    <r>
      <rPr>
        <b/>
        <sz val="10"/>
        <rFont val="Arial"/>
        <family val="2"/>
      </rPr>
      <t>Master-/Diplomstudium abgeschlossen</t>
    </r>
    <r>
      <rPr>
        <sz val="10"/>
        <rFont val="Arial"/>
        <family val="2"/>
      </rPr>
      <t xml:space="preserve"> wird, längstens jedoch </t>
    </r>
    <r>
      <rPr>
        <b/>
        <sz val="10"/>
        <rFont val="Arial"/>
        <family val="2"/>
      </rPr>
      <t>nach 4 Jahren</t>
    </r>
    <r>
      <rPr>
        <sz val="10"/>
        <rFont val="Arial"/>
        <family val="2"/>
      </rPr>
      <t xml:space="preserve"> (KV §30).</t>
    </r>
  </si>
  <si>
    <r>
      <t xml:space="preserve">*** </t>
    </r>
    <r>
      <rPr>
        <sz val="10"/>
        <rFont val="Arial"/>
        <family val="2"/>
      </rPr>
      <t>Personalkosten erhöhen sich automatisch sprunghaft erstmals im 4. bzw. 9. Dienstjahr der jeweiligen Einstufung, daher vorhergehende BOKU-Anstellung berücksichtigen!</t>
    </r>
  </si>
  <si>
    <t>for personnel and further project related costs</t>
  </si>
  <si>
    <t>Total project costs</t>
  </si>
  <si>
    <t>Requested funding</t>
  </si>
  <si>
    <t>staff category</t>
  </si>
  <si>
    <t>year 1</t>
  </si>
  <si>
    <t>year 2</t>
  </si>
  <si>
    <t>year 1 salary in €</t>
  </si>
  <si>
    <t>y1 costs</t>
  </si>
  <si>
    <t>y2 costs</t>
  </si>
  <si>
    <t>sum</t>
  </si>
  <si>
    <t>total personnel costs</t>
  </si>
  <si>
    <t>Further project related costs</t>
  </si>
  <si>
    <t>description</t>
  </si>
  <si>
    <t>total other costs</t>
  </si>
  <si>
    <t>overhead percentage</t>
  </si>
  <si>
    <t>Requested funding (including overheads)</t>
  </si>
  <si>
    <t>In-kind (if applicable)</t>
  </si>
  <si>
    <t>additional/ third party funding (if applicable)</t>
  </si>
  <si>
    <t>Comments (if applicable):</t>
  </si>
  <si>
    <t>Applicant / Antragsteller/in:</t>
  </si>
  <si>
    <t>SUM</t>
  </si>
  <si>
    <r>
      <t xml:space="preserve">Calculated are annual and monthly labour costs and hourly and daily rates </t>
    </r>
    <r>
      <rPr>
        <sz val="10"/>
        <rFont val="Arial"/>
        <family val="2"/>
      </rPr>
      <t>(all gross = incl. all employee and employer taxes)</t>
    </r>
  </si>
  <si>
    <t>Contract for work and services/Werkvertrag 1</t>
  </si>
  <si>
    <t>Contract for work and services/Werkvertrag 2</t>
  </si>
  <si>
    <t>Contract for work and services/Werkvertrag 3</t>
  </si>
  <si>
    <t>Diploma student</t>
  </si>
  <si>
    <r>
      <t>Diploma student, 4</t>
    </r>
    <r>
      <rPr>
        <vertAlign val="superscript"/>
        <sz val="10"/>
        <rFont val="Arial"/>
        <family val="2"/>
      </rPr>
      <t>th</t>
    </r>
    <r>
      <rPr>
        <sz val="10"/>
        <rFont val="Arial"/>
        <family val="2"/>
      </rPr>
      <t xml:space="preserve"> year of service</t>
    </r>
  </si>
  <si>
    <r>
      <t>PhD Student/scientific staff without doctorate, till 3</t>
    </r>
    <r>
      <rPr>
        <vertAlign val="superscript"/>
        <sz val="10"/>
        <rFont val="Arial"/>
        <family val="2"/>
      </rPr>
      <t>rd</t>
    </r>
    <r>
      <rPr>
        <sz val="10"/>
        <rFont val="Arial"/>
        <family val="2"/>
      </rPr>
      <t xml:space="preserve"> year of service</t>
    </r>
  </si>
  <si>
    <r>
      <t>Post Doc, till 8</t>
    </r>
    <r>
      <rPr>
        <vertAlign val="superscript"/>
        <sz val="10"/>
        <rFont val="Arial"/>
        <family val="2"/>
      </rPr>
      <t>th</t>
    </r>
    <r>
      <rPr>
        <sz val="10"/>
        <rFont val="Arial"/>
        <family val="2"/>
      </rPr>
      <t xml:space="preserve"> year of service</t>
    </r>
  </si>
  <si>
    <r>
      <t>PhD Student/scientific staff without doctorate, 4</t>
    </r>
    <r>
      <rPr>
        <vertAlign val="superscript"/>
        <sz val="10"/>
        <rFont val="Arial"/>
        <family val="2"/>
      </rPr>
      <t>th</t>
    </r>
    <r>
      <rPr>
        <sz val="10"/>
        <rFont val="Arial"/>
        <family val="2"/>
      </rPr>
      <t xml:space="preserve"> year of service</t>
    </r>
  </si>
  <si>
    <r>
      <t>Post Doc, 9</t>
    </r>
    <r>
      <rPr>
        <vertAlign val="superscript"/>
        <sz val="10"/>
        <rFont val="Arial"/>
        <family val="2"/>
      </rPr>
      <t>th</t>
    </r>
    <r>
      <rPr>
        <sz val="10"/>
        <rFont val="Arial"/>
        <family val="2"/>
      </rPr>
      <t xml:space="preserve"> year of service</t>
    </r>
  </si>
  <si>
    <t>Office /Technician/Lab Assistant</t>
  </si>
  <si>
    <t>Staff cost calculator for third party projects at University of Natural Resources and Life Sciences, Vienna</t>
  </si>
  <si>
    <t>on the basis of the collective agreement</t>
  </si>
  <si>
    <t>The collective agreement (KV) replaces all further guidelines concerning the minimum salary e.g. FWF-rates</t>
  </si>
  <si>
    <t>The "staff cost calculator" is a device for calculating the expected staff costs in third-party projects.</t>
  </si>
  <si>
    <t>Using this calculator leads to the best possible approach to the expected staff costs, but it is no guarantee that 100% of the costs are covered during the whole run-time of the project.</t>
  </si>
  <si>
    <t>Basis is the minimum salary according to collective agreement, all payments for social and health security and contributions to be paid by employer and employee are included.</t>
  </si>
  <si>
    <t>BOKU-Overheads, additional boni due to expert knowledge, qualification, benefits (e.g. travelling allowance) et al. are not included.</t>
  </si>
  <si>
    <t>The annual inflation is assumed to be 3% and accordingly calculated .</t>
  </si>
  <si>
    <t>Deviations from actual wage agreements are possible.</t>
  </si>
  <si>
    <t>Termination fee: For employment contracts ending past Jan 1st 2013 a termination fee (Auflösungsabgabe) has to be paid by the employer - even if the contract has been concluded prior to Jan 1st 2013.</t>
  </si>
  <si>
    <t xml:space="preserve">Termination Fee 2014 : € 115,- These costs are not included in the calucator´s rates. </t>
  </si>
  <si>
    <t>Further information</t>
  </si>
  <si>
    <t>In particular the staff cost calculator considers the following staff groups according to the job evaluation in the collective agreement:</t>
  </si>
  <si>
    <t>qualification</t>
  </si>
  <si>
    <t>job evaluation KV</t>
  </si>
  <si>
    <t>Scientific staff</t>
  </si>
  <si>
    <t>Student Staff (no completed Master´s Degree, max. 20hrs of work / week, max. duration 4 years), 1 - 3 years of service</t>
  </si>
  <si>
    <t>Student Staff, year 4</t>
  </si>
  <si>
    <r>
      <t xml:space="preserve">Scientific staff without PhD, 1-3 years of service, </t>
    </r>
    <r>
      <rPr>
        <i/>
        <sz val="10"/>
        <rFont val="Arial"/>
        <family val="2"/>
      </rPr>
      <t>without experience in accordance with the work to be performed</t>
    </r>
  </si>
  <si>
    <r>
      <t>ATTENTION!</t>
    </r>
    <r>
      <rPr>
        <sz val="10"/>
        <rFont val="Arial"/>
      </rPr>
      <t xml:space="preserve"> </t>
    </r>
    <r>
      <rPr>
        <sz val="8"/>
        <rFont val="Arial"/>
        <family val="2"/>
      </rPr>
      <t>If scientific staff reaches the 4th year of service during the run-time of a project, this leads to an automatic increase in salary. From this time on the salary must be calculated according to qualification B1 lit. A).</t>
    </r>
  </si>
  <si>
    <r>
      <t xml:space="preserve">Scientific staff without PhD, 4-11 years of service, </t>
    </r>
    <r>
      <rPr>
        <i/>
        <sz val="10"/>
        <rFont val="Arial"/>
        <family val="2"/>
      </rPr>
      <t>without experience in accordance with the work to be performed</t>
    </r>
  </si>
  <si>
    <t>Scientific staff with PhD, 1-8 years of experience</t>
  </si>
  <si>
    <t>Scientific staff with PhD, 9 - 16 years of experience</t>
  </si>
  <si>
    <r>
      <t xml:space="preserve">Administrative staff                                                                                    </t>
    </r>
    <r>
      <rPr>
        <sz val="10"/>
        <rFont val="Arial"/>
        <family val="2"/>
      </rPr>
      <t>Job evaluation in qualification-groups according to §51 KV, in salary-scale according to §54 KV, e.g.:</t>
    </r>
  </si>
  <si>
    <t>Technician (TF)</t>
  </si>
  <si>
    <t>min. IIa</t>
  </si>
  <si>
    <t>Chemical Technician  (CTA)</t>
  </si>
  <si>
    <t>min. IIIa</t>
  </si>
  <si>
    <t>Medical Technician (MTF)</t>
  </si>
  <si>
    <t>For further information on collective agreement contact the person in charge for your Department at Human Resources or go to :</t>
  </si>
  <si>
    <t>© BOKU Research Support Office 03/2014</t>
  </si>
  <si>
    <t>Version 1.8.4</t>
  </si>
  <si>
    <t>© BOKU Forschungsservice 03/14</t>
  </si>
  <si>
    <r>
      <t>Personnel costs</t>
    </r>
    <r>
      <rPr>
        <b/>
        <vertAlign val="superscript"/>
        <sz val="11"/>
        <color theme="1"/>
        <rFont val="Calibri"/>
        <family val="2"/>
        <scheme val="minor"/>
      </rPr>
      <t xml:space="preserve"> </t>
    </r>
    <r>
      <rPr>
        <i/>
        <sz val="11"/>
        <color theme="1"/>
        <rFont val="Calibri"/>
        <family val="2"/>
        <scheme val="minor"/>
      </rPr>
      <t xml:space="preserve">(without In-kind; </t>
    </r>
    <r>
      <rPr>
        <sz val="11"/>
        <color theme="1"/>
        <rFont val="Calibri"/>
        <family val="2"/>
        <scheme val="minor"/>
      </rPr>
      <t>according to the Collective Agreement of the Universities</t>
    </r>
    <r>
      <rPr>
        <i/>
        <sz val="11"/>
        <color theme="1"/>
        <rFont val="Calibri"/>
        <family val="2"/>
        <scheme val="minor"/>
      </rPr>
      <t>)</t>
    </r>
  </si>
  <si>
    <t xml:space="preserve">Raiffeisen Science &amp; Innovation Award: Overall itemization of requested funding in Euro </t>
  </si>
  <si>
    <t>The project's budget incl. 20% overhead costs are 35.000 Euro p.a max. / The project duration is up to two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</si>
</sst>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0"/>
    <numFmt numFmtId="165" formatCode="0.0"/>
    <numFmt numFmtId="166" formatCode="&quot;€&quot;\ #,##0"/>
    <numFmt numFmtId="167" formatCode="\k&quot;€&quot;\ #,##0.0"/>
    <numFmt numFmtId="168" formatCode="&quot;€&quot;\ #,###.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8"/>
      <name val="Arial"/>
      <family val="2"/>
    </font>
    <font>
      <sz val="10"/>
      <name val="Arial"/>
      <family val="2"/>
    </font>
    <font>
      <b/>
      <sz val="12"/>
      <name val="Arial"/>
      <family val="2"/>
    </font>
    <font>
      <b/>
      <sz val="14"/>
      <name val="Arial"/>
      <family val="2"/>
    </font>
    <font>
      <sz val="14"/>
      <name val="Arial"/>
      <family val="2"/>
    </font>
    <font>
      <b/>
      <sz val="10"/>
      <color indexed="57"/>
      <name val="Arial"/>
      <family val="2"/>
    </font>
    <font>
      <sz val="10"/>
      <color indexed="57"/>
      <name val="Arial"/>
      <family val="2"/>
    </font>
    <font>
      <b/>
      <sz val="10"/>
      <color indexed="53"/>
      <name val="Arial"/>
      <family val="2"/>
    </font>
    <font>
      <sz val="10"/>
      <color indexed="53"/>
      <name val="Arial"/>
      <family val="2"/>
    </font>
    <font>
      <b/>
      <sz val="16"/>
      <name val="Arial"/>
      <family val="2"/>
    </font>
    <font>
      <u/>
      <sz val="10"/>
      <color indexed="12"/>
      <name val="Arial"/>
      <family val="2"/>
    </font>
    <font>
      <u/>
      <sz val="10"/>
      <name val="Arial"/>
      <family val="2"/>
    </font>
    <font>
      <sz val="11"/>
      <name val="Arial"/>
      <family val="2"/>
    </font>
    <font>
      <b/>
      <sz val="10"/>
      <color indexed="10"/>
      <name val="Arial"/>
      <family val="2"/>
    </font>
    <font>
      <sz val="10"/>
      <name val="Calibri"/>
      <family val="2"/>
    </font>
    <font>
      <b/>
      <sz val="11"/>
      <color theme="1"/>
      <name val="Calibri"/>
      <family val="2"/>
      <scheme val="minor"/>
    </font>
    <font>
      <b/>
      <sz val="10"/>
      <color theme="0" tint="-0.34998626667073579"/>
      <name val="Arial"/>
      <family val="2"/>
    </font>
    <font>
      <sz val="10"/>
      <color theme="0" tint="-0.34998626667073579"/>
      <name val="Arial"/>
      <family val="2"/>
    </font>
    <font>
      <i/>
      <sz val="10"/>
      <color theme="0" tint="-0.34998626667073579"/>
      <name val="Arial"/>
      <family val="2"/>
    </font>
    <font>
      <b/>
      <sz val="10"/>
      <color rgb="FFFF0000"/>
      <name val="Arial"/>
      <family val="2"/>
    </font>
    <font>
      <sz val="10"/>
      <color rgb="FFFF0000"/>
      <name val="Arial"/>
      <family val="2"/>
    </font>
    <font>
      <vertAlign val="superscript"/>
      <sz val="10"/>
      <name val="Arial"/>
      <family val="2"/>
    </font>
    <font>
      <sz val="12"/>
      <name val="Arial"/>
      <family val="2"/>
    </font>
    <font>
      <sz val="14"/>
      <color theme="0" tint="-0.14999847407452621"/>
      <name val="Arial"/>
      <family val="2"/>
    </font>
    <font>
      <b/>
      <sz val="10"/>
      <color theme="0" tint="-0.14999847407452621"/>
      <name val="Arial"/>
      <family val="2"/>
    </font>
    <font>
      <sz val="10"/>
      <color theme="0" tint="-0.14999847407452621"/>
      <name val="Arial"/>
      <family val="2"/>
    </font>
    <font>
      <b/>
      <sz val="10"/>
      <color theme="8" tint="-0.249977111117893"/>
      <name val="Arial"/>
      <family val="2"/>
    </font>
    <font>
      <b/>
      <sz val="10"/>
      <color rgb="FF339966"/>
      <name val="Arial"/>
      <family val="2"/>
    </font>
    <font>
      <b/>
      <sz val="10"/>
      <color rgb="FFFF6600"/>
      <name val="Arial"/>
      <family val="2"/>
    </font>
    <font>
      <b/>
      <sz val="12"/>
      <color theme="1"/>
      <name val="Calibri"/>
      <family val="2"/>
      <scheme val="minor"/>
    </font>
    <font>
      <b/>
      <sz val="12"/>
      <color theme="1" tint="0.14999847407452621"/>
      <name val="Calibri"/>
      <family val="2"/>
      <scheme val="minor"/>
    </font>
    <font>
      <sz val="11"/>
      <color theme="1" tint="0.14999847407452621"/>
      <name val="Calibri"/>
      <family val="2"/>
      <scheme val="minor"/>
    </font>
    <font>
      <b/>
      <sz val="11"/>
      <color theme="1" tint="0.14999847407452621"/>
      <name val="Calibri"/>
      <family val="2"/>
      <scheme val="minor"/>
    </font>
    <font>
      <b/>
      <u/>
      <sz val="10"/>
      <color rgb="FF000000"/>
      <name val="Arial"/>
      <family val="2"/>
    </font>
    <font>
      <b/>
      <vertAlign val="superscript"/>
      <sz val="11"/>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medium">
        <color indexed="64"/>
      </bottom>
      <diagonal/>
    </border>
    <border>
      <left style="medium">
        <color theme="4" tint="0.39994506668294322"/>
      </left>
      <right/>
      <top style="medium">
        <color theme="4" tint="0.39994506668294322"/>
      </top>
      <bottom style="thin">
        <color theme="4" tint="0.39994506668294322"/>
      </bottom>
      <diagonal/>
    </border>
    <border>
      <left style="medium">
        <color indexed="64"/>
      </left>
      <right style="medium">
        <color indexed="64"/>
      </right>
      <top style="medium">
        <color indexed="64"/>
      </top>
      <bottom style="medium">
        <color indexed="64"/>
      </bottom>
      <diagonal/>
    </border>
    <border>
      <left style="medium">
        <color theme="0" tint="-0.149967955565050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right style="medium">
        <color indexed="64"/>
      </right>
      <top style="medium">
        <color theme="0" tint="-0.14996795556505021"/>
      </top>
      <bottom style="thin">
        <color theme="0" tint="-0.14996795556505021"/>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0" fontId="28" fillId="0" borderId="0" applyNumberFormat="0" applyFill="0" applyBorder="0" applyAlignment="0" applyProtection="0">
      <alignment vertical="top"/>
      <protection locked="0"/>
    </xf>
    <xf numFmtId="0" fontId="15" fillId="0" borderId="0"/>
    <xf numFmtId="0" fontId="19" fillId="0" borderId="0"/>
    <xf numFmtId="0" fontId="5" fillId="0" borderId="0"/>
  </cellStyleXfs>
  <cellXfs count="367">
    <xf numFmtId="0" fontId="0" fillId="0" borderId="0" xfId="0"/>
    <xf numFmtId="0" fontId="16" fillId="0" borderId="0" xfId="0" applyFont="1"/>
    <xf numFmtId="0" fontId="17" fillId="0" borderId="0" xfId="0" applyFont="1"/>
    <xf numFmtId="0" fontId="16" fillId="0" borderId="1" xfId="0" applyFont="1" applyBorder="1"/>
    <xf numFmtId="0" fontId="0" fillId="0" borderId="0" xfId="0" applyBorder="1"/>
    <xf numFmtId="0" fontId="0" fillId="0" borderId="0" xfId="0" applyFill="1"/>
    <xf numFmtId="0" fontId="19" fillId="0" borderId="0" xfId="0" applyFont="1"/>
    <xf numFmtId="0" fontId="0" fillId="0" borderId="1" xfId="0" applyBorder="1"/>
    <xf numFmtId="0" fontId="0" fillId="4" borderId="1" xfId="0" applyFill="1" applyBorder="1"/>
    <xf numFmtId="0" fontId="28" fillId="0" borderId="0" xfId="1" applyFill="1" applyBorder="1" applyAlignment="1" applyProtection="1">
      <alignment vertical="center"/>
    </xf>
    <xf numFmtId="0" fontId="29" fillId="0" borderId="0" xfId="0" applyFont="1" applyBorder="1"/>
    <xf numFmtId="0" fontId="0" fillId="3" borderId="1" xfId="0" applyFill="1" applyBorder="1" applyProtection="1"/>
    <xf numFmtId="4" fontId="0" fillId="0" borderId="1" xfId="0" applyNumberFormat="1" applyBorder="1" applyProtection="1"/>
    <xf numFmtId="0" fontId="0" fillId="0" borderId="0" xfId="0" applyProtection="1"/>
    <xf numFmtId="0" fontId="0" fillId="5" borderId="1" xfId="0" applyFill="1" applyBorder="1" applyProtection="1"/>
    <xf numFmtId="0" fontId="0" fillId="0" borderId="0" xfId="0" applyFill="1" applyProtection="1"/>
    <xf numFmtId="0" fontId="0" fillId="0" borderId="0" xfId="0" applyFill="1" applyBorder="1" applyProtection="1"/>
    <xf numFmtId="4" fontId="0" fillId="0" borderId="0" xfId="0" applyNumberFormat="1" applyFill="1" applyBorder="1" applyProtection="1"/>
    <xf numFmtId="0" fontId="16" fillId="0" borderId="1" xfId="0" applyFont="1" applyBorder="1" applyProtection="1"/>
    <xf numFmtId="0" fontId="0" fillId="0" borderId="1" xfId="0" applyBorder="1" applyProtection="1"/>
    <xf numFmtId="0" fontId="0" fillId="4" borderId="1" xfId="0" applyFill="1" applyBorder="1" applyProtection="1"/>
    <xf numFmtId="0" fontId="0" fillId="6" borderId="1" xfId="0" applyFill="1" applyBorder="1" applyProtection="1"/>
    <xf numFmtId="0" fontId="17" fillId="7" borderId="1" xfId="0" applyFont="1" applyFill="1" applyBorder="1" applyProtection="1"/>
    <xf numFmtId="0" fontId="0" fillId="0" borderId="0" xfId="0" applyBorder="1" applyProtection="1"/>
    <xf numFmtId="4" fontId="0" fillId="0" borderId="0" xfId="0" applyNumberFormat="1" applyBorder="1" applyProtection="1"/>
    <xf numFmtId="4" fontId="16" fillId="0" borderId="0" xfId="0" applyNumberFormat="1" applyFont="1" applyBorder="1" applyProtection="1"/>
    <xf numFmtId="0" fontId="16" fillId="0" borderId="0" xfId="0" applyFont="1" applyProtection="1"/>
    <xf numFmtId="0" fontId="18" fillId="0" borderId="0" xfId="0" applyFont="1" applyProtection="1"/>
    <xf numFmtId="0" fontId="0" fillId="7" borderId="6" xfId="0" applyFill="1" applyBorder="1"/>
    <xf numFmtId="0" fontId="0" fillId="7" borderId="6" xfId="0" applyFill="1" applyBorder="1" applyProtection="1"/>
    <xf numFmtId="0" fontId="0" fillId="6" borderId="13" xfId="0" applyFill="1" applyBorder="1"/>
    <xf numFmtId="4" fontId="26" fillId="0" borderId="0" xfId="0" applyNumberFormat="1" applyFont="1" applyFill="1" applyBorder="1" applyProtection="1"/>
    <xf numFmtId="4" fontId="24" fillId="0" borderId="0" xfId="0" applyNumberFormat="1" applyFont="1" applyFill="1" applyBorder="1" applyProtection="1"/>
    <xf numFmtId="4" fontId="19" fillId="0" borderId="0" xfId="0" applyNumberFormat="1" applyFont="1" applyFill="1" applyBorder="1" applyProtection="1"/>
    <xf numFmtId="0" fontId="25" fillId="0" borderId="0" xfId="0" applyFont="1" applyFill="1" applyBorder="1" applyAlignment="1" applyProtection="1">
      <alignment horizontal="center"/>
    </xf>
    <xf numFmtId="0" fontId="23"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9" fillId="8" borderId="3" xfId="0" applyFont="1" applyFill="1" applyBorder="1" applyAlignment="1" applyProtection="1">
      <alignment horizontal="right"/>
    </xf>
    <xf numFmtId="0" fontId="19" fillId="9" borderId="1" xfId="0" applyFont="1" applyFill="1" applyBorder="1"/>
    <xf numFmtId="0" fontId="19" fillId="8" borderId="1" xfId="0" applyFont="1" applyFill="1" applyBorder="1"/>
    <xf numFmtId="0" fontId="19" fillId="8" borderId="1" xfId="0" applyFont="1" applyFill="1" applyBorder="1" applyProtection="1"/>
    <xf numFmtId="0" fontId="19" fillId="9" borderId="1" xfId="0" applyFont="1" applyFill="1" applyBorder="1" applyProtection="1"/>
    <xf numFmtId="0" fontId="19" fillId="0" borderId="0" xfId="0" applyFont="1" applyProtection="1"/>
    <xf numFmtId="4" fontId="19" fillId="0" borderId="0" xfId="0" applyNumberFormat="1" applyFont="1" applyBorder="1" applyProtection="1"/>
    <xf numFmtId="0" fontId="19" fillId="0" borderId="0" xfId="0" applyFont="1" applyFill="1" applyBorder="1" applyProtection="1"/>
    <xf numFmtId="0" fontId="26" fillId="0" borderId="0" xfId="0" applyFont="1" applyFill="1" applyBorder="1" applyProtection="1"/>
    <xf numFmtId="0" fontId="24" fillId="0" borderId="0" xfId="0" applyFont="1" applyFill="1" applyBorder="1" applyProtection="1"/>
    <xf numFmtId="0" fontId="19" fillId="9" borderId="3" xfId="0" applyFont="1" applyFill="1" applyBorder="1" applyAlignment="1" applyProtection="1">
      <alignment horizontal="right"/>
    </xf>
    <xf numFmtId="0" fontId="28" fillId="0" borderId="0" xfId="1" applyAlignment="1" applyProtection="1"/>
    <xf numFmtId="0" fontId="15" fillId="0" borderId="0" xfId="2"/>
    <xf numFmtId="4" fontId="35" fillId="0" borderId="3" xfId="0" applyNumberFormat="1" applyFont="1" applyFill="1" applyBorder="1" applyProtection="1"/>
    <xf numFmtId="0" fontId="16" fillId="0" borderId="2" xfId="0" applyFont="1" applyBorder="1" applyAlignment="1" applyProtection="1">
      <alignment vertical="center"/>
    </xf>
    <xf numFmtId="0" fontId="19" fillId="0" borderId="7" xfId="0" applyFont="1" applyBorder="1" applyAlignment="1" applyProtection="1">
      <alignment vertical="center"/>
    </xf>
    <xf numFmtId="4" fontId="35" fillId="0" borderId="15" xfId="0" applyNumberFormat="1" applyFont="1" applyFill="1" applyBorder="1" applyProtection="1"/>
    <xf numFmtId="4" fontId="35" fillId="0" borderId="17" xfId="0" applyNumberFormat="1" applyFont="1" applyFill="1" applyBorder="1" applyProtection="1"/>
    <xf numFmtId="0" fontId="16" fillId="0" borderId="0" xfId="0" applyFont="1" applyFill="1" applyBorder="1" applyAlignment="1" applyProtection="1">
      <alignment horizontal="center"/>
    </xf>
    <xf numFmtId="0" fontId="16" fillId="0" borderId="0" xfId="0" applyFont="1" applyFill="1" applyBorder="1" applyAlignment="1" applyProtection="1">
      <alignment horizontal="center"/>
    </xf>
    <xf numFmtId="164" fontId="15" fillId="11" borderId="1" xfId="2" applyNumberFormat="1" applyFill="1" applyBorder="1" applyAlignment="1">
      <alignment horizontal="center"/>
    </xf>
    <xf numFmtId="164" fontId="15" fillId="11" borderId="30" xfId="2" applyNumberFormat="1" applyFill="1" applyBorder="1" applyAlignment="1">
      <alignment horizontal="center"/>
    </xf>
    <xf numFmtId="164" fontId="15" fillId="11" borderId="6" xfId="2" applyNumberFormat="1" applyFill="1" applyBorder="1" applyAlignment="1">
      <alignment horizontal="center"/>
    </xf>
    <xf numFmtId="164" fontId="15" fillId="11" borderId="33" xfId="2" applyNumberFormat="1" applyFill="1" applyBorder="1" applyAlignment="1">
      <alignment horizontal="center"/>
    </xf>
    <xf numFmtId="164" fontId="33" fillId="11" borderId="33" xfId="2" applyNumberFormat="1" applyFont="1" applyFill="1" applyBorder="1" applyAlignment="1">
      <alignment horizontal="center"/>
    </xf>
    <xf numFmtId="9" fontId="15" fillId="11" borderId="6" xfId="2" applyNumberFormat="1" applyFill="1" applyBorder="1" applyAlignment="1">
      <alignment horizontal="center"/>
    </xf>
    <xf numFmtId="164" fontId="33" fillId="11" borderId="44" xfId="2" applyNumberFormat="1" applyFont="1" applyFill="1" applyBorder="1" applyAlignment="1">
      <alignment horizontal="center"/>
    </xf>
    <xf numFmtId="164" fontId="15" fillId="11" borderId="32" xfId="2" applyNumberFormat="1" applyFill="1" applyBorder="1" applyAlignment="1">
      <alignment horizontal="center"/>
    </xf>
    <xf numFmtId="0" fontId="33" fillId="12" borderId="19" xfId="2" applyFont="1" applyFill="1" applyBorder="1" applyAlignment="1">
      <alignment horizontal="center"/>
    </xf>
    <xf numFmtId="0" fontId="33" fillId="12" borderId="42" xfId="2" applyFont="1" applyFill="1" applyBorder="1" applyAlignment="1">
      <alignment horizontal="center"/>
    </xf>
    <xf numFmtId="0" fontId="33" fillId="12" borderId="28" xfId="2" applyFont="1" applyFill="1" applyBorder="1" applyAlignment="1">
      <alignment horizontal="center"/>
    </xf>
    <xf numFmtId="0" fontId="33" fillId="12" borderId="45" xfId="2" applyFont="1" applyFill="1" applyBorder="1" applyAlignment="1">
      <alignment horizontal="center"/>
    </xf>
    <xf numFmtId="0" fontId="33" fillId="12" borderId="1" xfId="2" applyFont="1" applyFill="1" applyBorder="1" applyAlignment="1">
      <alignment horizontal="center"/>
    </xf>
    <xf numFmtId="0" fontId="33" fillId="12" borderId="30" xfId="2" applyFont="1" applyFill="1" applyBorder="1" applyAlignment="1">
      <alignment horizontal="center"/>
    </xf>
    <xf numFmtId="4" fontId="16" fillId="0" borderId="1" xfId="0" applyNumberFormat="1" applyFont="1" applyFill="1" applyBorder="1" applyProtection="1"/>
    <xf numFmtId="4" fontId="16" fillId="0" borderId="13" xfId="0" applyNumberFormat="1" applyFont="1" applyFill="1" applyBorder="1" applyProtection="1"/>
    <xf numFmtId="0" fontId="37" fillId="0" borderId="5" xfId="0" applyFont="1" applyBorder="1" applyAlignment="1" applyProtection="1">
      <alignment horizontal="center"/>
    </xf>
    <xf numFmtId="0" fontId="37" fillId="0" borderId="3" xfId="0" applyFont="1" applyBorder="1" applyAlignment="1" applyProtection="1">
      <alignment horizontal="center"/>
    </xf>
    <xf numFmtId="0" fontId="38" fillId="8" borderId="3" xfId="0" applyFont="1" applyFill="1" applyBorder="1" applyAlignment="1" applyProtection="1">
      <alignment horizontal="right"/>
    </xf>
    <xf numFmtId="0" fontId="38" fillId="9" borderId="3" xfId="0" applyFont="1" applyFill="1" applyBorder="1" applyAlignment="1" applyProtection="1">
      <alignment horizontal="right"/>
    </xf>
    <xf numFmtId="4" fontId="38" fillId="0" borderId="3" xfId="0" applyNumberFormat="1" applyFont="1" applyBorder="1" applyProtection="1"/>
    <xf numFmtId="4" fontId="38" fillId="0" borderId="15" xfId="0" applyNumberFormat="1" applyFont="1" applyBorder="1" applyProtection="1"/>
    <xf numFmtId="4" fontId="38" fillId="0" borderId="17" xfId="0" applyNumberFormat="1" applyFont="1" applyBorder="1" applyProtection="1"/>
    <xf numFmtId="4" fontId="38" fillId="0" borderId="10" xfId="0" applyNumberFormat="1" applyFont="1" applyBorder="1" applyProtection="1"/>
    <xf numFmtId="4" fontId="38" fillId="0" borderId="27" xfId="0" applyNumberFormat="1" applyFont="1" applyBorder="1" applyProtection="1"/>
    <xf numFmtId="4" fontId="38" fillId="0" borderId="1" xfId="0" applyNumberFormat="1" applyFont="1" applyBorder="1" applyProtection="1"/>
    <xf numFmtId="0" fontId="37" fillId="0" borderId="26" xfId="0" applyFont="1" applyBorder="1" applyAlignment="1" applyProtection="1">
      <alignment horizontal="center"/>
    </xf>
    <xf numFmtId="4" fontId="37" fillId="0" borderId="1" xfId="0" applyNumberFormat="1" applyFont="1" applyFill="1" applyBorder="1" applyProtection="1"/>
    <xf numFmtId="0" fontId="19" fillId="0" borderId="2" xfId="0" applyFont="1" applyBorder="1" applyProtection="1"/>
    <xf numFmtId="0" fontId="16" fillId="15" borderId="7" xfId="0" applyFont="1" applyFill="1" applyBorder="1" applyAlignment="1" applyProtection="1">
      <alignment vertical="center"/>
    </xf>
    <xf numFmtId="0" fontId="16" fillId="0" borderId="3"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34" fillId="15" borderId="3" xfId="0" applyFont="1" applyFill="1" applyBorder="1" applyAlignment="1" applyProtection="1">
      <alignment horizontal="center" vertical="center"/>
    </xf>
    <xf numFmtId="0" fontId="16" fillId="15" borderId="1" xfId="0" applyFont="1" applyFill="1" applyBorder="1" applyAlignment="1" applyProtection="1">
      <alignment horizontal="center" vertical="center"/>
    </xf>
    <xf numFmtId="0" fontId="16" fillId="15" borderId="2" xfId="0" applyFont="1" applyFill="1" applyBorder="1" applyAlignment="1" applyProtection="1">
      <alignment horizontal="center" vertical="center"/>
    </xf>
    <xf numFmtId="0" fontId="16" fillId="15" borderId="2" xfId="0" applyFont="1" applyFill="1" applyBorder="1" applyAlignment="1" applyProtection="1">
      <alignment vertical="center"/>
    </xf>
    <xf numFmtId="0" fontId="16" fillId="15" borderId="3" xfId="0" applyFont="1" applyFill="1" applyBorder="1" applyAlignment="1" applyProtection="1">
      <alignment horizontal="center" vertical="center"/>
    </xf>
    <xf numFmtId="4" fontId="35" fillId="0" borderId="0" xfId="0" applyNumberFormat="1" applyFont="1" applyFill="1" applyBorder="1" applyProtection="1"/>
    <xf numFmtId="4" fontId="38" fillId="0" borderId="0" xfId="0" applyNumberFormat="1" applyFont="1" applyBorder="1" applyProtection="1"/>
    <xf numFmtId="0" fontId="0" fillId="0" borderId="0" xfId="0" applyFill="1" applyBorder="1"/>
    <xf numFmtId="4" fontId="19" fillId="0" borderId="0" xfId="0" applyNumberFormat="1" applyFont="1" applyFill="1" applyBorder="1" applyAlignment="1" applyProtection="1">
      <alignment horizontal="center"/>
    </xf>
    <xf numFmtId="4" fontId="38" fillId="0" borderId="35" xfId="0" applyNumberFormat="1" applyFont="1" applyBorder="1" applyProtection="1"/>
    <xf numFmtId="0" fontId="0" fillId="10" borderId="36" xfId="0" applyFill="1" applyBorder="1"/>
    <xf numFmtId="0" fontId="0" fillId="10" borderId="51" xfId="0" applyFill="1" applyBorder="1"/>
    <xf numFmtId="0" fontId="0" fillId="10" borderId="52" xfId="0" applyFill="1" applyBorder="1"/>
    <xf numFmtId="0" fontId="0" fillId="10" borderId="46" xfId="0" applyFill="1" applyBorder="1"/>
    <xf numFmtId="0" fontId="0" fillId="10" borderId="0" xfId="0" applyFill="1" applyBorder="1"/>
    <xf numFmtId="0" fontId="0" fillId="10" borderId="47" xfId="0" applyFill="1" applyBorder="1"/>
    <xf numFmtId="0" fontId="16" fillId="10" borderId="0" xfId="0" applyFont="1" applyFill="1" applyBorder="1"/>
    <xf numFmtId="0" fontId="16" fillId="10" borderId="47" xfId="0" applyFont="1" applyFill="1" applyBorder="1"/>
    <xf numFmtId="0" fontId="0" fillId="10" borderId="35" xfId="0" applyFill="1" applyBorder="1"/>
    <xf numFmtId="0" fontId="0" fillId="10" borderId="44" xfId="0" applyFill="1" applyBorder="1"/>
    <xf numFmtId="0" fontId="0" fillId="10" borderId="43" xfId="0" applyFill="1" applyBorder="1"/>
    <xf numFmtId="0" fontId="19" fillId="10" borderId="35" xfId="0" applyFont="1" applyFill="1" applyBorder="1" applyProtection="1"/>
    <xf numFmtId="4" fontId="35" fillId="10" borderId="35" xfId="0" applyNumberFormat="1" applyFont="1" applyFill="1" applyBorder="1" applyProtection="1"/>
    <xf numFmtId="4" fontId="19" fillId="10" borderId="35" xfId="0" applyNumberFormat="1" applyFont="1" applyFill="1" applyBorder="1" applyAlignment="1" applyProtection="1">
      <alignment horizontal="center"/>
    </xf>
    <xf numFmtId="0" fontId="16" fillId="10" borderId="46" xfId="0" applyFont="1" applyFill="1" applyBorder="1"/>
    <xf numFmtId="0" fontId="19" fillId="10" borderId="46" xfId="0" applyFont="1" applyFill="1" applyBorder="1"/>
    <xf numFmtId="0" fontId="0" fillId="10" borderId="46" xfId="0" applyFill="1" applyBorder="1" applyProtection="1"/>
    <xf numFmtId="0" fontId="0" fillId="10" borderId="0" xfId="0" applyFill="1" applyBorder="1" applyAlignment="1" applyProtection="1"/>
    <xf numFmtId="0" fontId="0" fillId="10" borderId="47" xfId="0" applyFill="1" applyBorder="1" applyAlignment="1" applyProtection="1"/>
    <xf numFmtId="0" fontId="19" fillId="0" borderId="2" xfId="0" applyFont="1" applyFill="1" applyBorder="1" applyAlignment="1" applyProtection="1">
      <alignment vertical="center"/>
    </xf>
    <xf numFmtId="0" fontId="19" fillId="0" borderId="9" xfId="0" applyFont="1" applyFill="1" applyBorder="1" applyAlignment="1" applyProtection="1">
      <alignment vertical="center"/>
    </xf>
    <xf numFmtId="0" fontId="19" fillId="0" borderId="2" xfId="0" applyFont="1" applyBorder="1" applyAlignment="1" applyProtection="1">
      <alignment vertical="center"/>
    </xf>
    <xf numFmtId="0" fontId="19" fillId="0" borderId="39" xfId="0" applyFont="1" applyBorder="1" applyAlignment="1">
      <alignment vertical="center" wrapText="1"/>
    </xf>
    <xf numFmtId="0" fontId="19" fillId="0" borderId="39" xfId="0" applyFont="1" applyBorder="1" applyAlignment="1" applyProtection="1">
      <alignment vertical="center" wrapText="1"/>
    </xf>
    <xf numFmtId="4" fontId="16" fillId="0" borderId="1" xfId="0" applyNumberFormat="1" applyFont="1" applyFill="1" applyBorder="1" applyAlignment="1" applyProtection="1">
      <alignment vertical="center"/>
    </xf>
    <xf numFmtId="4" fontId="0" fillId="0" borderId="1" xfId="0" applyNumberFormat="1" applyBorder="1" applyAlignment="1" applyProtection="1">
      <alignment vertical="center"/>
    </xf>
    <xf numFmtId="4" fontId="0" fillId="0" borderId="2" xfId="0" applyNumberFormat="1" applyBorder="1" applyAlignment="1" applyProtection="1">
      <alignment vertical="center"/>
    </xf>
    <xf numFmtId="4" fontId="16" fillId="0" borderId="8" xfId="0" applyNumberFormat="1" applyFont="1" applyFill="1" applyBorder="1" applyAlignment="1" applyProtection="1">
      <alignment vertical="center"/>
    </xf>
    <xf numFmtId="4" fontId="0" fillId="0" borderId="8" xfId="0" applyNumberFormat="1" applyBorder="1" applyAlignment="1" applyProtection="1">
      <alignment vertical="center"/>
    </xf>
    <xf numFmtId="0" fontId="19" fillId="0" borderId="14" xfId="0" applyFont="1" applyFill="1" applyBorder="1" applyProtection="1"/>
    <xf numFmtId="0" fontId="16" fillId="0" borderId="0" xfId="0" applyFont="1" applyFill="1" applyBorder="1"/>
    <xf numFmtId="0" fontId="19" fillId="0" borderId="0" xfId="0" applyFont="1" applyFill="1" applyBorder="1" applyAlignment="1" applyProtection="1">
      <alignment wrapText="1"/>
    </xf>
    <xf numFmtId="0" fontId="0" fillId="0" borderId="0" xfId="0" applyFill="1" applyBorder="1" applyAlignment="1" applyProtection="1">
      <alignment vertical="center"/>
    </xf>
    <xf numFmtId="0" fontId="16" fillId="0" borderId="0" xfId="0" applyFont="1" applyFill="1" applyBorder="1" applyAlignment="1" applyProtection="1">
      <alignment vertical="center"/>
    </xf>
    <xf numFmtId="0" fontId="34" fillId="15" borderId="5" xfId="0" applyFont="1" applyFill="1" applyBorder="1" applyAlignment="1" applyProtection="1">
      <alignment horizontal="center" vertical="center"/>
    </xf>
    <xf numFmtId="0" fontId="16" fillId="15" borderId="27" xfId="0" applyFont="1" applyFill="1" applyBorder="1" applyAlignment="1" applyProtection="1">
      <alignment horizontal="center" vertical="center"/>
    </xf>
    <xf numFmtId="0" fontId="16" fillId="0" borderId="39" xfId="0" applyFont="1" applyBorder="1" applyAlignment="1" applyProtection="1">
      <alignment vertical="center"/>
    </xf>
    <xf numFmtId="0" fontId="16" fillId="15" borderId="39" xfId="0" applyFont="1" applyFill="1" applyBorder="1" applyAlignment="1" applyProtection="1">
      <alignment vertical="center"/>
    </xf>
    <xf numFmtId="0" fontId="19" fillId="0" borderId="39" xfId="0" applyFont="1" applyFill="1" applyBorder="1" applyAlignment="1" applyProtection="1">
      <alignment vertical="center" wrapText="1"/>
    </xf>
    <xf numFmtId="0" fontId="19" fillId="0" borderId="16" xfId="0" applyFont="1" applyFill="1" applyBorder="1" applyAlignment="1">
      <alignment vertical="center" wrapText="1"/>
    </xf>
    <xf numFmtId="0" fontId="34" fillId="15" borderId="27" xfId="0" applyFont="1" applyFill="1" applyBorder="1" applyAlignment="1" applyProtection="1">
      <alignment horizontal="center" vertical="center"/>
    </xf>
    <xf numFmtId="0" fontId="19" fillId="8" borderId="27" xfId="0" applyFont="1" applyFill="1" applyBorder="1" applyAlignment="1" applyProtection="1">
      <alignment horizontal="right" vertical="center"/>
    </xf>
    <xf numFmtId="4" fontId="0" fillId="0" borderId="1" xfId="0" applyNumberFormat="1" applyFill="1" applyBorder="1" applyAlignment="1" applyProtection="1">
      <alignment vertical="center"/>
    </xf>
    <xf numFmtId="0" fontId="19" fillId="9" borderId="27" xfId="0" applyFont="1" applyFill="1" applyBorder="1" applyAlignment="1" applyProtection="1">
      <alignment horizontal="right" vertical="center"/>
    </xf>
    <xf numFmtId="4" fontId="35" fillId="0" borderId="27" xfId="0" applyNumberFormat="1" applyFont="1" applyFill="1" applyBorder="1" applyAlignment="1" applyProtection="1">
      <alignment vertical="center"/>
    </xf>
    <xf numFmtId="4" fontId="0" fillId="0" borderId="13" xfId="0" applyNumberFormat="1" applyBorder="1" applyAlignment="1" applyProtection="1">
      <alignment vertical="center"/>
    </xf>
    <xf numFmtId="4" fontId="0" fillId="0" borderId="14" xfId="0" applyNumberFormat="1" applyBorder="1" applyAlignment="1" applyProtection="1">
      <alignment vertical="center"/>
    </xf>
    <xf numFmtId="4" fontId="35" fillId="0" borderId="17" xfId="0" applyNumberFormat="1" applyFont="1" applyFill="1" applyBorder="1" applyAlignment="1" applyProtection="1">
      <alignment vertical="center"/>
    </xf>
    <xf numFmtId="0" fontId="19" fillId="8" borderId="3" xfId="0" applyFont="1" applyFill="1" applyBorder="1" applyAlignment="1" applyProtection="1">
      <alignment horizontal="right" vertical="center"/>
    </xf>
    <xf numFmtId="0" fontId="19" fillId="9" borderId="3" xfId="0" applyFont="1" applyFill="1" applyBorder="1" applyAlignment="1" applyProtection="1">
      <alignment horizontal="right" vertical="center"/>
    </xf>
    <xf numFmtId="4" fontId="35" fillId="0" borderId="3" xfId="0" applyNumberFormat="1" applyFont="1" applyBorder="1" applyAlignment="1" applyProtection="1">
      <alignment vertical="center"/>
    </xf>
    <xf numFmtId="4" fontId="35" fillId="0" borderId="27" xfId="0" applyNumberFormat="1" applyFont="1" applyBorder="1" applyAlignment="1" applyProtection="1">
      <alignment vertical="center"/>
    </xf>
    <xf numFmtId="4" fontId="36" fillId="0" borderId="27" xfId="0" applyNumberFormat="1" applyFont="1" applyFill="1" applyBorder="1" applyAlignment="1" applyProtection="1">
      <alignment vertical="center"/>
    </xf>
    <xf numFmtId="0" fontId="41" fillId="0" borderId="0" xfId="0" applyFont="1"/>
    <xf numFmtId="0" fontId="42" fillId="0" borderId="0" xfId="0" applyFont="1"/>
    <xf numFmtId="0" fontId="29" fillId="0" borderId="0" xfId="0" applyFont="1"/>
    <xf numFmtId="0" fontId="43" fillId="0" borderId="0" xfId="0" applyFont="1"/>
    <xf numFmtId="0" fontId="0" fillId="10" borderId="51" xfId="0" applyFill="1" applyBorder="1" applyProtection="1"/>
    <xf numFmtId="0" fontId="18" fillId="0" borderId="0" xfId="0" applyFont="1"/>
    <xf numFmtId="0" fontId="39" fillId="0" borderId="0" xfId="0" applyFont="1" applyAlignment="1">
      <alignment vertical="top"/>
    </xf>
    <xf numFmtId="0" fontId="16" fillId="0" borderId="0" xfId="0" applyFont="1" applyAlignment="1">
      <alignment vertical="center"/>
    </xf>
    <xf numFmtId="0" fontId="18" fillId="0" borderId="0" xfId="0" applyFont="1" applyAlignment="1" applyProtection="1"/>
    <xf numFmtId="0" fontId="15" fillId="16" borderId="0" xfId="2" applyFill="1"/>
    <xf numFmtId="0" fontId="33" fillId="16" borderId="0" xfId="2" applyFont="1" applyFill="1"/>
    <xf numFmtId="0" fontId="15" fillId="16" borderId="0" xfId="2" applyFill="1"/>
    <xf numFmtId="0" fontId="14" fillId="16" borderId="0" xfId="2" applyFont="1" applyFill="1"/>
    <xf numFmtId="166" fontId="15" fillId="16" borderId="0" xfId="2" applyNumberFormat="1" applyFill="1"/>
    <xf numFmtId="167" fontId="15" fillId="16" borderId="0" xfId="2" applyNumberFormat="1" applyFont="1" applyFill="1" applyBorder="1" applyAlignment="1">
      <alignment horizontal="center"/>
    </xf>
    <xf numFmtId="0" fontId="15" fillId="16" borderId="0" xfId="2" applyFill="1" applyAlignment="1">
      <alignment horizontal="center"/>
    </xf>
    <xf numFmtId="0" fontId="14" fillId="16" borderId="35" xfId="2" applyFont="1" applyFill="1" applyBorder="1" applyAlignment="1">
      <alignment wrapText="1"/>
    </xf>
    <xf numFmtId="0" fontId="15" fillId="16" borderId="19" xfId="2" applyFont="1" applyFill="1" applyBorder="1" applyAlignment="1">
      <alignment horizontal="center" wrapText="1"/>
    </xf>
    <xf numFmtId="9" fontId="15" fillId="16" borderId="1" xfId="2" applyNumberFormat="1" applyFill="1" applyBorder="1" applyAlignment="1" applyProtection="1">
      <alignment horizontal="center"/>
      <protection locked="0"/>
    </xf>
    <xf numFmtId="168" fontId="15" fillId="16" borderId="1" xfId="2" applyNumberFormat="1" applyFill="1" applyBorder="1" applyAlignment="1" applyProtection="1">
      <alignment horizontal="center"/>
      <protection locked="0"/>
    </xf>
    <xf numFmtId="9" fontId="15" fillId="16" borderId="6" xfId="2" applyNumberFormat="1" applyFill="1" applyBorder="1" applyAlignment="1" applyProtection="1">
      <alignment horizontal="center"/>
      <protection locked="0"/>
    </xf>
    <xf numFmtId="168" fontId="15" fillId="16" borderId="6" xfId="2" applyNumberFormat="1" applyFill="1" applyBorder="1" applyAlignment="1" applyProtection="1">
      <alignment horizontal="center"/>
      <protection locked="0"/>
    </xf>
    <xf numFmtId="0" fontId="15" fillId="16" borderId="35" xfId="2" applyFill="1" applyBorder="1" applyProtection="1">
      <protection locked="0"/>
    </xf>
    <xf numFmtId="165" fontId="15" fillId="16" borderId="35" xfId="2" applyNumberFormat="1" applyFill="1" applyBorder="1" applyProtection="1">
      <protection locked="0"/>
    </xf>
    <xf numFmtId="0" fontId="15" fillId="16" borderId="0" xfId="2" applyFont="1" applyFill="1"/>
    <xf numFmtId="165" fontId="15" fillId="16" borderId="0" xfId="2" applyNumberFormat="1" applyFill="1"/>
    <xf numFmtId="0" fontId="15" fillId="16" borderId="35" xfId="2" applyFill="1" applyBorder="1"/>
    <xf numFmtId="0" fontId="15" fillId="16" borderId="0" xfId="2" applyFill="1" applyAlignment="1"/>
    <xf numFmtId="0" fontId="15" fillId="16" borderId="0" xfId="2" applyFill="1" applyAlignment="1">
      <alignment horizontal="left"/>
    </xf>
    <xf numFmtId="0" fontId="14" fillId="16" borderId="0" xfId="2" applyFont="1" applyFill="1" applyAlignment="1"/>
    <xf numFmtId="0" fontId="14" fillId="16" borderId="0" xfId="2" applyFont="1" applyFill="1" applyAlignment="1">
      <alignment horizontal="center"/>
    </xf>
    <xf numFmtId="9" fontId="13" fillId="16" borderId="1" xfId="2" applyNumberFormat="1" applyFont="1" applyFill="1" applyBorder="1" applyAlignment="1" applyProtection="1">
      <alignment horizontal="center"/>
      <protection locked="0"/>
    </xf>
    <xf numFmtId="0" fontId="47" fillId="12" borderId="57" xfId="2" applyFont="1" applyFill="1" applyBorder="1" applyAlignment="1">
      <alignment vertical="center"/>
    </xf>
    <xf numFmtId="0" fontId="47" fillId="12" borderId="57" xfId="2" applyFont="1" applyFill="1" applyBorder="1" applyAlignment="1"/>
    <xf numFmtId="164" fontId="15" fillId="16" borderId="0" xfId="2" applyNumberFormat="1" applyFill="1" applyBorder="1" applyAlignment="1">
      <alignment horizontal="center"/>
    </xf>
    <xf numFmtId="164" fontId="33" fillId="16" borderId="0" xfId="2" applyNumberFormat="1" applyFont="1" applyFill="1" applyBorder="1" applyAlignment="1">
      <alignment horizontal="center"/>
    </xf>
    <xf numFmtId="0" fontId="12" fillId="16" borderId="0" xfId="2" applyFont="1" applyFill="1" applyAlignment="1">
      <alignment horizontal="center"/>
    </xf>
    <xf numFmtId="0" fontId="15" fillId="16" borderId="0" xfId="2" applyFill="1"/>
    <xf numFmtId="0" fontId="48" fillId="15" borderId="59" xfId="2" applyFont="1" applyFill="1" applyBorder="1" applyAlignment="1">
      <alignment vertical="center"/>
    </xf>
    <xf numFmtId="0" fontId="48" fillId="15" borderId="60" xfId="2" applyFont="1" applyFill="1" applyBorder="1" applyAlignment="1"/>
    <xf numFmtId="0" fontId="49" fillId="15" borderId="61" xfId="2" applyFont="1" applyFill="1" applyBorder="1" applyAlignment="1">
      <alignment horizontal="center"/>
    </xf>
    <xf numFmtId="0" fontId="50" fillId="15" borderId="45" xfId="2" applyFont="1" applyFill="1" applyBorder="1" applyAlignment="1">
      <alignment horizontal="center"/>
    </xf>
    <xf numFmtId="0" fontId="50" fillId="15" borderId="19" xfId="2" applyFont="1" applyFill="1" applyBorder="1" applyAlignment="1">
      <alignment horizontal="center"/>
    </xf>
    <xf numFmtId="0" fontId="50" fillId="15" borderId="28" xfId="2" applyFont="1" applyFill="1" applyBorder="1" applyAlignment="1">
      <alignment horizontal="center"/>
    </xf>
    <xf numFmtId="0" fontId="49" fillId="16" borderId="0" xfId="2" applyFont="1" applyFill="1" applyAlignment="1">
      <alignment horizontal="center"/>
    </xf>
    <xf numFmtId="164" fontId="49" fillId="17" borderId="31" xfId="2" applyNumberFormat="1" applyFont="1" applyFill="1" applyBorder="1" applyAlignment="1">
      <alignment horizontal="center"/>
    </xf>
    <xf numFmtId="164" fontId="49" fillId="17" borderId="1" xfId="2" applyNumberFormat="1" applyFont="1" applyFill="1" applyBorder="1" applyAlignment="1">
      <alignment horizontal="center"/>
    </xf>
    <xf numFmtId="164" fontId="50" fillId="17" borderId="30" xfId="2" applyNumberFormat="1" applyFont="1" applyFill="1" applyBorder="1" applyAlignment="1">
      <alignment horizontal="center"/>
    </xf>
    <xf numFmtId="164" fontId="49" fillId="16" borderId="29" xfId="2" applyNumberFormat="1" applyFont="1" applyFill="1" applyBorder="1" applyAlignment="1" applyProtection="1">
      <alignment horizontal="center"/>
      <protection locked="0"/>
    </xf>
    <xf numFmtId="164" fontId="49" fillId="16" borderId="8" xfId="2" applyNumberFormat="1" applyFont="1" applyFill="1" applyBorder="1" applyAlignment="1" applyProtection="1">
      <alignment horizontal="center"/>
      <protection locked="0"/>
    </xf>
    <xf numFmtId="0" fontId="50" fillId="16" borderId="0" xfId="2" applyFont="1" applyFill="1" applyAlignment="1">
      <alignment horizontal="center"/>
    </xf>
    <xf numFmtId="164" fontId="49" fillId="16" borderId="34" xfId="2" applyNumberFormat="1" applyFont="1" applyFill="1" applyBorder="1" applyAlignment="1" applyProtection="1">
      <alignment horizontal="center"/>
      <protection locked="0"/>
    </xf>
    <xf numFmtId="164" fontId="49" fillId="16" borderId="21" xfId="2" applyNumberFormat="1" applyFont="1" applyFill="1" applyBorder="1" applyAlignment="1" applyProtection="1">
      <alignment horizontal="center"/>
      <protection locked="0"/>
    </xf>
    <xf numFmtId="164" fontId="50" fillId="17" borderId="44" xfId="2" applyNumberFormat="1" applyFont="1" applyFill="1" applyBorder="1" applyAlignment="1">
      <alignment horizontal="center"/>
    </xf>
    <xf numFmtId="0" fontId="49" fillId="16" borderId="0" xfId="2" applyFont="1" applyFill="1"/>
    <xf numFmtId="164" fontId="50" fillId="17" borderId="58" xfId="2" applyNumberFormat="1" applyFont="1" applyFill="1" applyBorder="1" applyAlignment="1">
      <alignment horizontal="center"/>
    </xf>
    <xf numFmtId="0" fontId="11" fillId="16" borderId="28" xfId="2" applyFont="1" applyFill="1" applyBorder="1" applyAlignment="1">
      <alignment horizontal="center" wrapText="1"/>
    </xf>
    <xf numFmtId="0" fontId="11" fillId="16" borderId="0" xfId="2" applyFont="1" applyFill="1"/>
    <xf numFmtId="0" fontId="15" fillId="16" borderId="0" xfId="2" applyFill="1"/>
    <xf numFmtId="0" fontId="10" fillId="16" borderId="0" xfId="2" applyFont="1" applyFill="1"/>
    <xf numFmtId="0" fontId="51" fillId="16" borderId="0" xfId="0" applyFont="1" applyFill="1"/>
    <xf numFmtId="0" fontId="9" fillId="16" borderId="0" xfId="2" applyFont="1" applyFill="1" applyProtection="1">
      <protection locked="0"/>
    </xf>
    <xf numFmtId="0" fontId="15" fillId="16" borderId="0" xfId="2" applyFill="1" applyProtection="1">
      <protection locked="0"/>
    </xf>
    <xf numFmtId="0" fontId="15" fillId="16" borderId="0" xfId="2" applyFill="1"/>
    <xf numFmtId="164" fontId="15" fillId="11" borderId="21" xfId="2" applyNumberFormat="1" applyFill="1" applyBorder="1" applyAlignment="1">
      <alignment horizontal="center"/>
    </xf>
    <xf numFmtId="164" fontId="33" fillId="11" borderId="62" xfId="2" applyNumberFormat="1" applyFont="1" applyFill="1" applyBorder="1" applyAlignment="1">
      <alignment horizontal="center"/>
    </xf>
    <xf numFmtId="0" fontId="7" fillId="16" borderId="0" xfId="2" applyFont="1" applyFill="1"/>
    <xf numFmtId="0" fontId="15" fillId="16" borderId="0" xfId="2" applyFill="1"/>
    <xf numFmtId="0" fontId="15" fillId="16" borderId="0" xfId="2" applyFill="1" applyBorder="1"/>
    <xf numFmtId="0" fontId="8" fillId="16" borderId="0" xfId="2" applyFont="1" applyFill="1" applyAlignment="1"/>
    <xf numFmtId="0" fontId="19" fillId="0" borderId="0" xfId="3"/>
    <xf numFmtId="0" fontId="27" fillId="0" borderId="0" xfId="3" applyFont="1" applyBorder="1" applyAlignment="1">
      <alignment horizontal="left"/>
    </xf>
    <xf numFmtId="0" fontId="19" fillId="0" borderId="0" xfId="3" applyAlignment="1">
      <alignment horizontal="left"/>
    </xf>
    <xf numFmtId="0" fontId="27" fillId="0" borderId="0" xfId="3" applyFont="1" applyBorder="1" applyAlignment="1"/>
    <xf numFmtId="0" fontId="22" fillId="0" borderId="0" xfId="3" applyFont="1" applyAlignment="1">
      <alignment horizontal="left"/>
    </xf>
    <xf numFmtId="0" fontId="27" fillId="0" borderId="0" xfId="3" applyFont="1" applyAlignment="1">
      <alignment horizontal="left"/>
    </xf>
    <xf numFmtId="0" fontId="30" fillId="0" borderId="0" xfId="3" applyFont="1" applyAlignment="1">
      <alignment horizontal="left"/>
    </xf>
    <xf numFmtId="0" fontId="19" fillId="0" borderId="0" xfId="3" applyFont="1"/>
    <xf numFmtId="0" fontId="19" fillId="0" borderId="0" xfId="3" applyFont="1" applyProtection="1"/>
    <xf numFmtId="0" fontId="16" fillId="2" borderId="6" xfId="3" applyFont="1" applyFill="1" applyBorder="1"/>
    <xf numFmtId="0" fontId="17" fillId="8" borderId="1" xfId="3" applyFont="1" applyFill="1" applyBorder="1" applyAlignment="1">
      <alignment horizontal="left"/>
    </xf>
    <xf numFmtId="0" fontId="19" fillId="0" borderId="1" xfId="3" applyFont="1" applyBorder="1" applyAlignment="1">
      <alignment horizontal="left" wrapText="1"/>
    </xf>
    <xf numFmtId="0" fontId="19" fillId="0" borderId="12" xfId="3" applyFont="1" applyBorder="1" applyAlignment="1">
      <alignment horizontal="left" vertical="center"/>
    </xf>
    <xf numFmtId="0" fontId="17" fillId="9" borderId="8" xfId="3" applyFont="1" applyFill="1" applyBorder="1" applyAlignment="1">
      <alignment horizontal="left"/>
    </xf>
    <xf numFmtId="0" fontId="19" fillId="0" borderId="8" xfId="3" applyFont="1" applyBorder="1" applyAlignment="1">
      <alignment horizontal="left"/>
    </xf>
    <xf numFmtId="0" fontId="19" fillId="3" borderId="1" xfId="3" applyFill="1" applyBorder="1" applyAlignment="1">
      <alignment horizontal="left" vertical="center"/>
    </xf>
    <xf numFmtId="0" fontId="19" fillId="0" borderId="1" xfId="3" applyBorder="1" applyAlignment="1">
      <alignment horizontal="left" vertical="center" wrapText="1"/>
    </xf>
    <xf numFmtId="0" fontId="19" fillId="0" borderId="1" xfId="3" applyBorder="1" applyAlignment="1">
      <alignment horizontal="left" vertical="center"/>
    </xf>
    <xf numFmtId="0" fontId="19" fillId="0" borderId="0" xfId="3" applyAlignment="1">
      <alignment horizontal="left" vertical="center"/>
    </xf>
    <xf numFmtId="0" fontId="19" fillId="4" borderId="1" xfId="3" applyFill="1" applyBorder="1" applyAlignment="1">
      <alignment horizontal="left" vertical="center"/>
    </xf>
    <xf numFmtId="0" fontId="19" fillId="5" borderId="1" xfId="3" applyFill="1" applyBorder="1" applyAlignment="1">
      <alignment horizontal="left" vertical="center"/>
    </xf>
    <xf numFmtId="0" fontId="19" fillId="0" borderId="2" xfId="3" applyBorder="1" applyProtection="1"/>
    <xf numFmtId="0" fontId="19" fillId="6" borderId="6" xfId="3" applyFill="1" applyBorder="1" applyAlignment="1">
      <alignment horizontal="left" vertical="center"/>
    </xf>
    <xf numFmtId="0" fontId="19" fillId="0" borderId="6" xfId="3" applyBorder="1" applyAlignment="1">
      <alignment horizontal="left" vertical="center" wrapText="1"/>
    </xf>
    <xf numFmtId="0" fontId="19" fillId="0" borderId="6" xfId="3" applyBorder="1" applyAlignment="1">
      <alignment horizontal="left" vertical="center"/>
    </xf>
    <xf numFmtId="0" fontId="19" fillId="0" borderId="0" xfId="3" applyAlignment="1">
      <alignment horizontal="left" vertical="center" wrapText="1"/>
    </xf>
    <xf numFmtId="0" fontId="19" fillId="0" borderId="0" xfId="3" applyFill="1" applyBorder="1" applyAlignment="1">
      <alignment vertical="center"/>
    </xf>
    <xf numFmtId="0" fontId="18" fillId="0" borderId="0" xfId="3" applyFont="1"/>
    <xf numFmtId="0" fontId="6" fillId="16" borderId="0" xfId="2" applyFont="1" applyFill="1" applyAlignment="1">
      <alignment horizontal="left"/>
    </xf>
    <xf numFmtId="0" fontId="3" fillId="16" borderId="0" xfId="2" applyFont="1" applyFill="1" applyAlignment="1" applyProtection="1">
      <alignment wrapText="1"/>
      <protection locked="0"/>
    </xf>
    <xf numFmtId="164" fontId="15" fillId="16" borderId="1" xfId="2" applyNumberFormat="1" applyFill="1" applyBorder="1" applyAlignment="1" applyProtection="1">
      <alignment horizontal="center"/>
      <protection locked="0"/>
    </xf>
    <xf numFmtId="164" fontId="13" fillId="16" borderId="1" xfId="2" applyNumberFormat="1" applyFont="1" applyFill="1" applyBorder="1" applyAlignment="1" applyProtection="1">
      <alignment horizontal="center"/>
      <protection locked="0"/>
    </xf>
    <xf numFmtId="164" fontId="13" fillId="16" borderId="6" xfId="2" applyNumberFormat="1" applyFont="1" applyFill="1" applyBorder="1" applyAlignment="1" applyProtection="1">
      <alignment horizontal="center"/>
      <protection locked="0"/>
    </xf>
    <xf numFmtId="0" fontId="12" fillId="16" borderId="66" xfId="2" applyFont="1" applyFill="1" applyBorder="1"/>
    <xf numFmtId="0" fontId="15" fillId="16" borderId="40" xfId="2" applyFill="1" applyBorder="1"/>
    <xf numFmtId="167" fontId="15" fillId="16" borderId="40" xfId="2" applyNumberFormat="1" applyFill="1" applyBorder="1" applyAlignment="1">
      <alignment horizontal="center"/>
    </xf>
    <xf numFmtId="167" fontId="15" fillId="16" borderId="10" xfId="2" applyNumberFormat="1" applyFill="1" applyBorder="1" applyAlignment="1">
      <alignment horizontal="center"/>
    </xf>
    <xf numFmtId="0" fontId="2" fillId="16" borderId="0" xfId="2" applyFont="1" applyFill="1" applyAlignment="1" applyProtection="1">
      <alignment wrapText="1"/>
      <protection locked="0"/>
    </xf>
    <xf numFmtId="0" fontId="50" fillId="15" borderId="0" xfId="2" applyFont="1" applyFill="1" applyBorder="1" applyAlignment="1">
      <alignment horizontal="center"/>
    </xf>
    <xf numFmtId="0" fontId="15" fillId="16" borderId="16" xfId="2" applyFill="1" applyBorder="1" applyAlignment="1" applyProtection="1">
      <alignment horizontal="center"/>
      <protection locked="0"/>
    </xf>
    <xf numFmtId="0" fontId="15" fillId="16" borderId="10" xfId="2" applyFill="1" applyBorder="1" applyAlignment="1" applyProtection="1">
      <alignment horizontal="center"/>
      <protection locked="0"/>
    </xf>
    <xf numFmtId="0" fontId="13" fillId="16" borderId="39" xfId="2" applyFont="1" applyFill="1" applyBorder="1" applyAlignment="1" applyProtection="1">
      <protection locked="0"/>
    </xf>
    <xf numFmtId="0" fontId="15" fillId="16" borderId="5" xfId="2" applyFill="1" applyBorder="1" applyAlignment="1" applyProtection="1">
      <protection locked="0"/>
    </xf>
    <xf numFmtId="0" fontId="15" fillId="16" borderId="3" xfId="2" applyFill="1" applyBorder="1" applyAlignment="1" applyProtection="1">
      <protection locked="0"/>
    </xf>
    <xf numFmtId="0" fontId="14" fillId="14" borderId="41" xfId="2" applyFont="1" applyFill="1" applyBorder="1" applyAlignment="1">
      <alignment horizontal="left" vertical="center"/>
    </xf>
    <xf numFmtId="0" fontId="14" fillId="14" borderId="23" xfId="2" applyFont="1" applyFill="1" applyBorder="1" applyAlignment="1">
      <alignment horizontal="left" vertical="center"/>
    </xf>
    <xf numFmtId="0" fontId="14" fillId="14" borderId="18" xfId="2" applyFont="1" applyFill="1" applyBorder="1" applyAlignment="1">
      <alignment horizontal="left" vertical="center"/>
    </xf>
    <xf numFmtId="0" fontId="4" fillId="14" borderId="0" xfId="4" applyFont="1" applyFill="1" applyAlignment="1">
      <alignment horizontal="left" vertical="center"/>
    </xf>
    <xf numFmtId="0" fontId="15" fillId="16" borderId="39" xfId="2" applyFill="1" applyBorder="1" applyAlignment="1" applyProtection="1">
      <alignment horizontal="center"/>
      <protection locked="0"/>
    </xf>
    <xf numFmtId="0" fontId="15" fillId="16" borderId="3" xfId="2" applyFill="1" applyBorder="1" applyAlignment="1" applyProtection="1">
      <alignment horizontal="center"/>
      <protection locked="0"/>
    </xf>
    <xf numFmtId="0" fontId="33" fillId="12" borderId="39" xfId="2" applyFont="1" applyFill="1" applyBorder="1" applyAlignment="1">
      <alignment horizontal="center"/>
    </xf>
    <xf numFmtId="0" fontId="33" fillId="12" borderId="3" xfId="2" applyFont="1" applyFill="1" applyBorder="1" applyAlignment="1">
      <alignment horizontal="center"/>
    </xf>
    <xf numFmtId="0" fontId="50" fillId="16" borderId="0" xfId="2" applyFont="1" applyFill="1" applyBorder="1" applyAlignment="1">
      <alignment horizontal="right"/>
    </xf>
    <xf numFmtId="0" fontId="14" fillId="14" borderId="35" xfId="2" applyFont="1" applyFill="1" applyBorder="1" applyAlignment="1">
      <alignment horizontal="center"/>
    </xf>
    <xf numFmtId="0" fontId="15" fillId="14" borderId="35" xfId="2" applyFill="1" applyBorder="1" applyAlignment="1">
      <alignment horizontal="center"/>
    </xf>
    <xf numFmtId="0" fontId="15" fillId="16" borderId="39" xfId="2" applyFill="1" applyBorder="1" applyAlignment="1" applyProtection="1">
      <protection locked="0"/>
    </xf>
    <xf numFmtId="165" fontId="15" fillId="16" borderId="48" xfId="2" applyNumberFormat="1" applyFill="1" applyBorder="1" applyProtection="1">
      <protection locked="0"/>
    </xf>
    <xf numFmtId="165" fontId="15" fillId="16" borderId="49" xfId="2" applyNumberFormat="1" applyFill="1" applyBorder="1" applyProtection="1">
      <protection locked="0"/>
    </xf>
    <xf numFmtId="165" fontId="15" fillId="16" borderId="50" xfId="2" applyNumberFormat="1" applyFill="1" applyBorder="1" applyProtection="1">
      <protection locked="0"/>
    </xf>
    <xf numFmtId="0" fontId="15" fillId="16" borderId="22" xfId="2" applyFont="1" applyFill="1" applyBorder="1" applyAlignment="1">
      <alignment wrapText="1"/>
    </xf>
    <xf numFmtId="0" fontId="15" fillId="16" borderId="23" xfId="2" applyFont="1" applyFill="1" applyBorder="1" applyAlignment="1">
      <alignment wrapText="1"/>
    </xf>
    <xf numFmtId="0" fontId="15" fillId="16" borderId="18" xfId="2" applyFont="1" applyFill="1" applyBorder="1" applyAlignment="1">
      <alignment wrapText="1"/>
    </xf>
    <xf numFmtId="0" fontId="15" fillId="16" borderId="22" xfId="2" applyFont="1" applyFill="1" applyBorder="1" applyAlignment="1">
      <alignment horizontal="center" vertical="center" wrapText="1"/>
    </xf>
    <xf numFmtId="0" fontId="15" fillId="16" borderId="18" xfId="2" applyFont="1" applyFill="1" applyBorder="1" applyAlignment="1">
      <alignment horizontal="center" vertical="center" wrapText="1"/>
    </xf>
    <xf numFmtId="0" fontId="15" fillId="16" borderId="22" xfId="2" applyFont="1" applyFill="1" applyBorder="1" applyAlignment="1">
      <alignment horizontal="center" wrapText="1"/>
    </xf>
    <xf numFmtId="0" fontId="15" fillId="16" borderId="23" xfId="2" applyFont="1" applyFill="1" applyBorder="1" applyAlignment="1">
      <alignment horizontal="center" wrapText="1"/>
    </xf>
    <xf numFmtId="0" fontId="15" fillId="16" borderId="18" xfId="2" applyFont="1" applyFill="1" applyBorder="1" applyAlignment="1">
      <alignment horizontal="center" wrapText="1"/>
    </xf>
    <xf numFmtId="0" fontId="13" fillId="16" borderId="22" xfId="2" applyFont="1" applyFill="1" applyBorder="1" applyAlignment="1">
      <alignment horizontal="center" wrapText="1"/>
    </xf>
    <xf numFmtId="0" fontId="33" fillId="12" borderId="39" xfId="2" applyFont="1" applyFill="1" applyBorder="1" applyAlignment="1"/>
    <xf numFmtId="0" fontId="33" fillId="12" borderId="5" xfId="2" applyFont="1" applyFill="1" applyBorder="1" applyAlignment="1"/>
    <xf numFmtId="0" fontId="33" fillId="12" borderId="3" xfId="2" applyFont="1" applyFill="1" applyBorder="1" applyAlignment="1"/>
    <xf numFmtId="0" fontId="15" fillId="16" borderId="36" xfId="2" applyFill="1" applyBorder="1"/>
    <xf numFmtId="0" fontId="15" fillId="16" borderId="63" xfId="2" applyFill="1" applyBorder="1"/>
    <xf numFmtId="0" fontId="15" fillId="16" borderId="37" xfId="2" applyFill="1" applyBorder="1"/>
    <xf numFmtId="0" fontId="15" fillId="16" borderId="12" xfId="2" applyFill="1" applyBorder="1"/>
    <xf numFmtId="0" fontId="15" fillId="16" borderId="38" xfId="2" applyFont="1" applyFill="1" applyBorder="1" applyAlignment="1" applyProtection="1">
      <alignment horizontal="left" vertical="center"/>
      <protection locked="0"/>
    </xf>
    <xf numFmtId="0" fontId="0" fillId="0" borderId="3" xfId="0" applyBorder="1" applyAlignment="1">
      <alignment vertical="center"/>
    </xf>
    <xf numFmtId="0" fontId="15" fillId="16" borderId="38" xfId="2" applyFill="1" applyBorder="1" applyAlignment="1" applyProtection="1">
      <alignment horizontal="left" vertical="center"/>
      <protection locked="0"/>
    </xf>
    <xf numFmtId="0" fontId="15" fillId="16" borderId="3" xfId="2" applyFill="1" applyBorder="1" applyAlignment="1" applyProtection="1">
      <alignment horizontal="left" vertical="center"/>
      <protection locked="0"/>
    </xf>
    <xf numFmtId="0" fontId="15" fillId="16" borderId="3" xfId="2" applyFont="1" applyFill="1" applyBorder="1" applyAlignment="1" applyProtection="1">
      <alignment horizontal="left" vertical="center"/>
      <protection locked="0"/>
    </xf>
    <xf numFmtId="0" fontId="15" fillId="16" borderId="64" xfId="2" applyFont="1" applyFill="1" applyBorder="1" applyAlignment="1" applyProtection="1">
      <alignment horizontal="left" vertical="center"/>
      <protection locked="0"/>
    </xf>
    <xf numFmtId="0" fontId="15" fillId="16" borderId="15" xfId="2" applyFont="1" applyFill="1" applyBorder="1" applyAlignment="1" applyProtection="1">
      <alignment horizontal="left" vertical="center"/>
      <protection locked="0"/>
    </xf>
    <xf numFmtId="0" fontId="33" fillId="16" borderId="65" xfId="2" applyFont="1" applyFill="1" applyBorder="1" applyAlignment="1">
      <alignment horizontal="left" vertical="center"/>
    </xf>
    <xf numFmtId="0" fontId="33" fillId="16" borderId="50" xfId="2" applyFont="1" applyFill="1" applyBorder="1" applyAlignment="1">
      <alignment horizontal="left" vertical="center"/>
    </xf>
    <xf numFmtId="0" fontId="15" fillId="16" borderId="36" xfId="2" applyFill="1" applyBorder="1" applyAlignment="1">
      <alignment horizontal="center"/>
    </xf>
    <xf numFmtId="0" fontId="15" fillId="16" borderId="63" xfId="2" applyFill="1" applyBorder="1" applyAlignment="1">
      <alignment horizontal="center"/>
    </xf>
    <xf numFmtId="0" fontId="15" fillId="16" borderId="37" xfId="2" applyFill="1" applyBorder="1" applyAlignment="1">
      <alignment horizontal="center"/>
    </xf>
    <xf numFmtId="0" fontId="15" fillId="16" borderId="12" xfId="2" applyFill="1" applyBorder="1" applyAlignment="1">
      <alignment horizontal="center"/>
    </xf>
    <xf numFmtId="0" fontId="14" fillId="16" borderId="38" xfId="2" applyFont="1" applyFill="1" applyBorder="1" applyAlignment="1" applyProtection="1">
      <alignment horizontal="left" vertical="center"/>
      <protection locked="0"/>
    </xf>
    <xf numFmtId="0" fontId="14" fillId="16" borderId="3" xfId="2" applyFont="1" applyFill="1" applyBorder="1" applyAlignment="1" applyProtection="1">
      <alignment horizontal="left" vertical="center"/>
      <protection locked="0"/>
    </xf>
    <xf numFmtId="0" fontId="7" fillId="16" borderId="38" xfId="2" applyFont="1" applyFill="1" applyBorder="1" applyAlignment="1" applyProtection="1">
      <alignment horizontal="left" vertical="center"/>
      <protection locked="0"/>
    </xf>
    <xf numFmtId="0" fontId="7" fillId="16" borderId="3" xfId="2" applyFont="1" applyFill="1" applyBorder="1" applyAlignment="1" applyProtection="1">
      <alignment horizontal="left" vertical="center"/>
      <protection locked="0"/>
    </xf>
    <xf numFmtId="0" fontId="7" fillId="16" borderId="64" xfId="2" applyFont="1" applyFill="1" applyBorder="1" applyAlignment="1" applyProtection="1">
      <alignment horizontal="left" vertical="center"/>
      <protection locked="0"/>
    </xf>
    <xf numFmtId="0" fontId="7" fillId="16" borderId="15" xfId="2" applyFont="1" applyFill="1" applyBorder="1" applyAlignment="1" applyProtection="1">
      <alignment horizontal="left" vertical="center"/>
      <protection locked="0"/>
    </xf>
    <xf numFmtId="0" fontId="33" fillId="16" borderId="41" xfId="2" applyFont="1" applyFill="1" applyBorder="1" applyAlignment="1">
      <alignment horizontal="left" vertical="center"/>
    </xf>
    <xf numFmtId="0" fontId="33" fillId="16" borderId="18" xfId="2" applyFont="1" applyFill="1" applyBorder="1" applyAlignment="1">
      <alignment horizontal="left" vertical="center"/>
    </xf>
    <xf numFmtId="0" fontId="19" fillId="0" borderId="25"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25" xfId="0" applyFont="1" applyFill="1" applyBorder="1" applyAlignment="1" applyProtection="1">
      <alignment vertical="center"/>
    </xf>
    <xf numFmtId="0" fontId="19" fillId="0" borderId="0" xfId="0" applyFont="1" applyFill="1" applyBorder="1" applyAlignment="1" applyProtection="1">
      <alignment vertical="center"/>
    </xf>
    <xf numFmtId="0" fontId="16" fillId="0" borderId="25" xfId="0" applyFont="1" applyBorder="1" applyAlignment="1" applyProtection="1">
      <alignment vertical="center" wrapText="1"/>
    </xf>
    <xf numFmtId="0" fontId="16" fillId="0" borderId="0" xfId="0" applyFont="1" applyBorder="1" applyAlignment="1" applyProtection="1">
      <alignment vertical="center" wrapText="1"/>
    </xf>
    <xf numFmtId="0" fontId="18" fillId="0" borderId="0" xfId="0" applyFont="1" applyProtection="1"/>
    <xf numFmtId="0" fontId="18" fillId="0" borderId="0" xfId="0" applyFont="1" applyAlignment="1" applyProtection="1"/>
    <xf numFmtId="0" fontId="21" fillId="0" borderId="0" xfId="0" applyFont="1" applyAlignment="1">
      <alignment vertical="center" wrapText="1"/>
    </xf>
    <xf numFmtId="0" fontId="16" fillId="0" borderId="0" xfId="0" applyFont="1" applyAlignment="1">
      <alignment vertical="center"/>
    </xf>
    <xf numFmtId="0" fontId="21" fillId="0" borderId="0" xfId="0" applyFont="1" applyAlignment="1">
      <alignment wrapText="1"/>
    </xf>
    <xf numFmtId="0" fontId="19" fillId="0" borderId="0" xfId="0" applyFont="1" applyAlignment="1" applyProtection="1">
      <alignment wrapText="1"/>
    </xf>
    <xf numFmtId="0" fontId="20" fillId="10" borderId="23" xfId="0" applyFont="1" applyFill="1" applyBorder="1" applyProtection="1"/>
    <xf numFmtId="0" fontId="20" fillId="0" borderId="24" xfId="0" applyFont="1" applyFill="1" applyBorder="1" applyProtection="1"/>
    <xf numFmtId="0" fontId="19" fillId="0" borderId="0" xfId="0" applyFont="1" applyProtection="1"/>
    <xf numFmtId="0" fontId="16" fillId="0" borderId="0" xfId="0" applyFont="1" applyAlignment="1" applyProtection="1">
      <alignment vertical="center" wrapText="1"/>
    </xf>
    <xf numFmtId="0" fontId="20" fillId="0" borderId="24" xfId="0" applyFont="1" applyBorder="1" applyProtection="1"/>
    <xf numFmtId="4" fontId="19" fillId="13" borderId="53" xfId="0" applyNumberFormat="1" applyFont="1" applyFill="1" applyBorder="1" applyAlignment="1" applyProtection="1">
      <alignment horizontal="center" vertical="center" wrapText="1"/>
    </xf>
    <xf numFmtId="4" fontId="19" fillId="13" borderId="54" xfId="0" applyNumberFormat="1" applyFont="1" applyFill="1" applyBorder="1" applyAlignment="1" applyProtection="1">
      <alignment horizontal="center" vertical="center" wrapText="1"/>
    </xf>
    <xf numFmtId="4" fontId="19" fillId="13" borderId="55" xfId="0" applyNumberFormat="1" applyFont="1" applyFill="1" applyBorder="1" applyAlignment="1" applyProtection="1">
      <alignment horizontal="center" vertical="center" wrapText="1"/>
    </xf>
    <xf numFmtId="0" fontId="19" fillId="0" borderId="26"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4" xfId="0" applyFont="1" applyBorder="1" applyAlignment="1" applyProtection="1">
      <alignment horizontal="center" vertical="center"/>
    </xf>
    <xf numFmtId="0" fontId="25" fillId="0" borderId="0" xfId="0" applyFont="1" applyFill="1" applyBorder="1" applyAlignment="1" applyProtection="1">
      <alignment horizontal="center"/>
    </xf>
    <xf numFmtId="0" fontId="23" fillId="0" borderId="0" xfId="0" applyFont="1" applyFill="1" applyBorder="1" applyAlignment="1" applyProtection="1">
      <alignment horizontal="center"/>
    </xf>
    <xf numFmtId="0" fontId="16" fillId="0" borderId="26" xfId="0" applyFont="1" applyBorder="1" applyAlignment="1" applyProtection="1">
      <alignment horizontal="center" vertical="center"/>
    </xf>
    <xf numFmtId="4" fontId="19" fillId="13" borderId="16" xfId="0" applyNumberFormat="1" applyFont="1" applyFill="1" applyBorder="1" applyAlignment="1" applyProtection="1">
      <alignment horizontal="center" vertical="center" wrapText="1"/>
    </xf>
    <xf numFmtId="4" fontId="19" fillId="13" borderId="40" xfId="0" applyNumberFormat="1" applyFont="1" applyFill="1" applyBorder="1" applyAlignment="1" applyProtection="1">
      <alignment horizontal="center" vertical="center" wrapText="1"/>
    </xf>
    <xf numFmtId="4" fontId="19" fillId="13" borderId="56" xfId="0" applyNumberFormat="1" applyFont="1" applyFill="1" applyBorder="1" applyAlignment="1" applyProtection="1">
      <alignment horizontal="center" vertical="center" wrapText="1"/>
    </xf>
    <xf numFmtId="0" fontId="19" fillId="10" borderId="25" xfId="0" applyFont="1" applyFill="1" applyBorder="1" applyAlignment="1" applyProtection="1">
      <alignment vertical="center" wrapText="1"/>
    </xf>
    <xf numFmtId="0" fontId="19" fillId="10" borderId="0" xfId="0" applyFont="1" applyFill="1" applyBorder="1" applyAlignment="1" applyProtection="1">
      <alignment vertical="center" wrapText="1"/>
    </xf>
    <xf numFmtId="0" fontId="19" fillId="10" borderId="47" xfId="0" applyFont="1" applyFill="1" applyBorder="1" applyAlignment="1" applyProtection="1">
      <alignment vertical="center" wrapText="1"/>
    </xf>
    <xf numFmtId="4" fontId="19" fillId="13" borderId="39" xfId="0" applyNumberFormat="1" applyFont="1" applyFill="1" applyBorder="1" applyAlignment="1" applyProtection="1">
      <alignment horizontal="center" vertical="center" wrapText="1"/>
    </xf>
    <xf numFmtId="4" fontId="19" fillId="13" borderId="5" xfId="0" applyNumberFormat="1" applyFont="1" applyFill="1" applyBorder="1" applyAlignment="1" applyProtection="1">
      <alignment horizontal="center" vertical="center" wrapText="1"/>
    </xf>
    <xf numFmtId="4" fontId="19" fillId="13" borderId="4" xfId="0" applyNumberFormat="1" applyFont="1" applyFill="1" applyBorder="1" applyAlignment="1" applyProtection="1">
      <alignment horizontal="center" vertical="center" wrapText="1"/>
    </xf>
    <xf numFmtId="0" fontId="16" fillId="2" borderId="16" xfId="3" applyFont="1" applyFill="1" applyBorder="1" applyAlignment="1">
      <alignment horizontal="left"/>
    </xf>
    <xf numFmtId="0" fontId="16" fillId="2" borderId="10" xfId="3" applyFont="1" applyFill="1" applyBorder="1" applyAlignment="1">
      <alignment horizontal="left"/>
    </xf>
    <xf numFmtId="0" fontId="17" fillId="0" borderId="11" xfId="3" applyFont="1" applyBorder="1" applyAlignment="1">
      <alignment horizontal="left"/>
    </xf>
    <xf numFmtId="0" fontId="17" fillId="0" borderId="24" xfId="3" applyFont="1" applyBorder="1" applyAlignment="1">
      <alignment horizontal="left"/>
    </xf>
    <xf numFmtId="0" fontId="17" fillId="0" borderId="12" xfId="3" applyFont="1" applyBorder="1" applyAlignment="1">
      <alignment horizontal="left"/>
    </xf>
    <xf numFmtId="0" fontId="31" fillId="0" borderId="25" xfId="3" applyFont="1" applyBorder="1" applyAlignment="1">
      <alignment horizontal="left" vertical="center" wrapText="1"/>
    </xf>
    <xf numFmtId="0" fontId="19" fillId="0" borderId="0" xfId="3" applyAlignment="1">
      <alignment horizontal="left" vertical="center" wrapText="1"/>
    </xf>
    <xf numFmtId="0" fontId="17" fillId="0" borderId="22" xfId="3" applyFont="1" applyBorder="1" applyAlignment="1">
      <alignment horizontal="left" vertical="center" wrapText="1"/>
    </xf>
    <xf numFmtId="0" fontId="17" fillId="0" borderId="23" xfId="3" applyFont="1" applyBorder="1" applyAlignment="1">
      <alignment horizontal="left" vertical="center" wrapText="1"/>
    </xf>
    <xf numFmtId="0" fontId="17" fillId="0" borderId="18" xfId="3" applyFont="1" applyBorder="1" applyAlignment="1">
      <alignment horizontal="left" vertical="center" wrapText="1"/>
    </xf>
    <xf numFmtId="0" fontId="19" fillId="7" borderId="13" xfId="3" applyFill="1" applyBorder="1" applyAlignment="1">
      <alignment horizontal="center" vertical="center"/>
    </xf>
    <xf numFmtId="0" fontId="19" fillId="7" borderId="20" xfId="3" applyFill="1" applyBorder="1" applyAlignment="1">
      <alignment horizontal="center" vertical="center"/>
    </xf>
    <xf numFmtId="0" fontId="19" fillId="7" borderId="21" xfId="3" applyFill="1" applyBorder="1" applyAlignment="1">
      <alignment horizontal="center" vertical="center"/>
    </xf>
  </cellXfs>
  <cellStyles count="5">
    <cellStyle name="Hyperlink" xfId="1" builtinId="8"/>
    <cellStyle name="Standard" xfId="0" builtinId="0"/>
    <cellStyle name="Standard 2" xfId="2"/>
    <cellStyle name="Standard 2 2" xfId="4"/>
    <cellStyle name="Standard 3" xfId="3"/>
  </cellStyles>
  <dxfs count="0"/>
  <tableStyles count="0" defaultTableStyle="TableStyleMedium2" defaultPivotStyle="PivotStyleLight16"/>
  <colors>
    <mruColors>
      <color rgb="FFECF2F8"/>
      <color rgb="FF339966"/>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247650</xdr:colOff>
      <xdr:row>20</xdr:row>
      <xdr:rowOff>161924</xdr:rowOff>
    </xdr:from>
    <xdr:to>
      <xdr:col>8</xdr:col>
      <xdr:colOff>504825</xdr:colOff>
      <xdr:row>21</xdr:row>
      <xdr:rowOff>142874</xdr:rowOff>
    </xdr:to>
    <xdr:sp macro="" textlink="">
      <xdr:nvSpPr>
        <xdr:cNvPr id="4" name="Pfeil nach rechts 3"/>
        <xdr:cNvSpPr/>
      </xdr:nvSpPr>
      <xdr:spPr>
        <a:xfrm flipV="1">
          <a:off x="6534150" y="2543174"/>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247650</xdr:colOff>
      <xdr:row>19</xdr:row>
      <xdr:rowOff>161924</xdr:rowOff>
    </xdr:from>
    <xdr:to>
      <xdr:col>8</xdr:col>
      <xdr:colOff>504825</xdr:colOff>
      <xdr:row>20</xdr:row>
      <xdr:rowOff>142874</xdr:rowOff>
    </xdr:to>
    <xdr:sp macro="" textlink="">
      <xdr:nvSpPr>
        <xdr:cNvPr id="5" name="Pfeil nach rechts 4"/>
        <xdr:cNvSpPr/>
      </xdr:nvSpPr>
      <xdr:spPr>
        <a:xfrm flipV="1">
          <a:off x="6534150" y="2381249"/>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304800</xdr:colOff>
      <xdr:row>34</xdr:row>
      <xdr:rowOff>9525</xdr:rowOff>
    </xdr:from>
    <xdr:to>
      <xdr:col>8</xdr:col>
      <xdr:colOff>561975</xdr:colOff>
      <xdr:row>34</xdr:row>
      <xdr:rowOff>152400</xdr:rowOff>
    </xdr:to>
    <xdr:sp macro="" textlink="">
      <xdr:nvSpPr>
        <xdr:cNvPr id="8" name="Pfeil nach rechts 7"/>
        <xdr:cNvSpPr/>
      </xdr:nvSpPr>
      <xdr:spPr>
        <a:xfrm flipV="1">
          <a:off x="6591300" y="4476750"/>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304800</xdr:colOff>
      <xdr:row>35</xdr:row>
      <xdr:rowOff>9525</xdr:rowOff>
    </xdr:from>
    <xdr:to>
      <xdr:col>8</xdr:col>
      <xdr:colOff>561975</xdr:colOff>
      <xdr:row>35</xdr:row>
      <xdr:rowOff>152400</xdr:rowOff>
    </xdr:to>
    <xdr:sp macro="" textlink="">
      <xdr:nvSpPr>
        <xdr:cNvPr id="9" name="Pfeil nach rechts 8"/>
        <xdr:cNvSpPr/>
      </xdr:nvSpPr>
      <xdr:spPr>
        <a:xfrm flipV="1">
          <a:off x="6591300" y="4638675"/>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333375</xdr:colOff>
      <xdr:row>46</xdr:row>
      <xdr:rowOff>9525</xdr:rowOff>
    </xdr:from>
    <xdr:to>
      <xdr:col>8</xdr:col>
      <xdr:colOff>590550</xdr:colOff>
      <xdr:row>46</xdr:row>
      <xdr:rowOff>152400</xdr:rowOff>
    </xdr:to>
    <xdr:sp macro="" textlink="">
      <xdr:nvSpPr>
        <xdr:cNvPr id="14" name="Pfeil nach rechts 13"/>
        <xdr:cNvSpPr/>
      </xdr:nvSpPr>
      <xdr:spPr>
        <a:xfrm flipV="1">
          <a:off x="6619875" y="6553200"/>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342900</xdr:colOff>
      <xdr:row>47</xdr:row>
      <xdr:rowOff>28575</xdr:rowOff>
    </xdr:from>
    <xdr:to>
      <xdr:col>8</xdr:col>
      <xdr:colOff>600075</xdr:colOff>
      <xdr:row>48</xdr:row>
      <xdr:rowOff>9525</xdr:rowOff>
    </xdr:to>
    <xdr:sp macro="" textlink="">
      <xdr:nvSpPr>
        <xdr:cNvPr id="15" name="Pfeil nach rechts 14"/>
        <xdr:cNvSpPr/>
      </xdr:nvSpPr>
      <xdr:spPr>
        <a:xfrm flipV="1">
          <a:off x="6629400" y="6734175"/>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352425</xdr:colOff>
      <xdr:row>2</xdr:row>
      <xdr:rowOff>76200</xdr:rowOff>
    </xdr:from>
    <xdr:to>
      <xdr:col>11</xdr:col>
      <xdr:colOff>238125</xdr:colOff>
      <xdr:row>4</xdr:row>
      <xdr:rowOff>142875</xdr:rowOff>
    </xdr:to>
    <xdr:pic>
      <xdr:nvPicPr>
        <xdr:cNvPr id="2" name="Picture 1" descr="boko logo klei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8400" y="73342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rtal.wko.at/wk/format_detail.wk?angid=1&amp;stid=675660&amp;dstid=686" TargetMode="External"/><Relationship Id="rId1" Type="http://schemas.openxmlformats.org/officeDocument/2006/relationships/hyperlink" Target="http://www.boku.ac.at/kollektivvertrag.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5"/>
  <sheetViews>
    <sheetView tabSelected="1" showWhiteSpace="0" zoomScale="90" zoomScaleNormal="90" zoomScaleSheetLayoutView="100" workbookViewId="0">
      <selection activeCell="B4" sqref="B4"/>
    </sheetView>
  </sheetViews>
  <sheetFormatPr baseColWidth="10" defaultColWidth="9.140625" defaultRowHeight="15" x14ac:dyDescent="0.25"/>
  <cols>
    <col min="1" max="1" width="23.7109375" style="220" customWidth="1"/>
    <col min="2" max="2" width="17.7109375" style="49" customWidth="1"/>
    <col min="3" max="4" width="30.7109375" style="49" customWidth="1"/>
    <col min="5" max="6" width="15.7109375" style="49" customWidth="1"/>
    <col min="7" max="7" width="26.42578125" style="49" customWidth="1"/>
    <col min="8" max="10" width="15.7109375" style="49" customWidth="1"/>
    <col min="11" max="11" width="2" style="162" customWidth="1"/>
    <col min="12" max="12" width="8.85546875" style="162" hidden="1" customWidth="1"/>
    <col min="13" max="20" width="9.140625" style="162"/>
    <col min="21" max="27" width="9.140625" style="211"/>
    <col min="28" max="255" width="9.140625" style="49"/>
    <col min="256" max="256" width="25.85546875" style="49" bestFit="1" customWidth="1"/>
    <col min="257" max="257" width="18.140625" style="49" customWidth="1"/>
    <col min="258" max="261" width="8.7109375" style="49" customWidth="1"/>
    <col min="262" max="262" width="20.28515625" style="49" bestFit="1" customWidth="1"/>
    <col min="263" max="266" width="9" style="49" customWidth="1"/>
    <col min="267" max="267" width="14.85546875" style="49" bestFit="1" customWidth="1"/>
    <col min="268" max="268" width="2.28515625" style="49" customWidth="1"/>
    <col min="269" max="511" width="9.140625" style="49"/>
    <col min="512" max="512" width="25.85546875" style="49" bestFit="1" customWidth="1"/>
    <col min="513" max="513" width="18.140625" style="49" customWidth="1"/>
    <col min="514" max="517" width="8.7109375" style="49" customWidth="1"/>
    <col min="518" max="518" width="20.28515625" style="49" bestFit="1" customWidth="1"/>
    <col min="519" max="522" width="9" style="49" customWidth="1"/>
    <col min="523" max="523" width="14.85546875" style="49" bestFit="1" customWidth="1"/>
    <col min="524" max="524" width="2.28515625" style="49" customWidth="1"/>
    <col min="525" max="767" width="9.140625" style="49"/>
    <col min="768" max="768" width="25.85546875" style="49" bestFit="1" customWidth="1"/>
    <col min="769" max="769" width="18.140625" style="49" customWidth="1"/>
    <col min="770" max="773" width="8.7109375" style="49" customWidth="1"/>
    <col min="774" max="774" width="20.28515625" style="49" bestFit="1" customWidth="1"/>
    <col min="775" max="778" width="9" style="49" customWidth="1"/>
    <col min="779" max="779" width="14.85546875" style="49" bestFit="1" customWidth="1"/>
    <col min="780" max="780" width="2.28515625" style="49" customWidth="1"/>
    <col min="781" max="1023" width="9.140625" style="49"/>
    <col min="1024" max="1024" width="25.85546875" style="49" bestFit="1" customWidth="1"/>
    <col min="1025" max="1025" width="18.140625" style="49" customWidth="1"/>
    <col min="1026" max="1029" width="8.7109375" style="49" customWidth="1"/>
    <col min="1030" max="1030" width="20.28515625" style="49" bestFit="1" customWidth="1"/>
    <col min="1031" max="1034" width="9" style="49" customWidth="1"/>
    <col min="1035" max="1035" width="14.85546875" style="49" bestFit="1" customWidth="1"/>
    <col min="1036" max="1036" width="2.28515625" style="49" customWidth="1"/>
    <col min="1037" max="1279" width="9.140625" style="49"/>
    <col min="1280" max="1280" width="25.85546875" style="49" bestFit="1" customWidth="1"/>
    <col min="1281" max="1281" width="18.140625" style="49" customWidth="1"/>
    <col min="1282" max="1285" width="8.7109375" style="49" customWidth="1"/>
    <col min="1286" max="1286" width="20.28515625" style="49" bestFit="1" customWidth="1"/>
    <col min="1287" max="1290" width="9" style="49" customWidth="1"/>
    <col min="1291" max="1291" width="14.85546875" style="49" bestFit="1" customWidth="1"/>
    <col min="1292" max="1292" width="2.28515625" style="49" customWidth="1"/>
    <col min="1293" max="1535" width="9.140625" style="49"/>
    <col min="1536" max="1536" width="25.85546875" style="49" bestFit="1" customWidth="1"/>
    <col min="1537" max="1537" width="18.140625" style="49" customWidth="1"/>
    <col min="1538" max="1541" width="8.7109375" style="49" customWidth="1"/>
    <col min="1542" max="1542" width="20.28515625" style="49" bestFit="1" customWidth="1"/>
    <col min="1543" max="1546" width="9" style="49" customWidth="1"/>
    <col min="1547" max="1547" width="14.85546875" style="49" bestFit="1" customWidth="1"/>
    <col min="1548" max="1548" width="2.28515625" style="49" customWidth="1"/>
    <col min="1549" max="1791" width="9.140625" style="49"/>
    <col min="1792" max="1792" width="25.85546875" style="49" bestFit="1" customWidth="1"/>
    <col min="1793" max="1793" width="18.140625" style="49" customWidth="1"/>
    <col min="1794" max="1797" width="8.7109375" style="49" customWidth="1"/>
    <col min="1798" max="1798" width="20.28515625" style="49" bestFit="1" customWidth="1"/>
    <col min="1799" max="1802" width="9" style="49" customWidth="1"/>
    <col min="1803" max="1803" width="14.85546875" style="49" bestFit="1" customWidth="1"/>
    <col min="1804" max="1804" width="2.28515625" style="49" customWidth="1"/>
    <col min="1805" max="2047" width="9.140625" style="49"/>
    <col min="2048" max="2048" width="25.85546875" style="49" bestFit="1" customWidth="1"/>
    <col min="2049" max="2049" width="18.140625" style="49" customWidth="1"/>
    <col min="2050" max="2053" width="8.7109375" style="49" customWidth="1"/>
    <col min="2054" max="2054" width="20.28515625" style="49" bestFit="1" customWidth="1"/>
    <col min="2055" max="2058" width="9" style="49" customWidth="1"/>
    <col min="2059" max="2059" width="14.85546875" style="49" bestFit="1" customWidth="1"/>
    <col min="2060" max="2060" width="2.28515625" style="49" customWidth="1"/>
    <col min="2061" max="2303" width="9.140625" style="49"/>
    <col min="2304" max="2304" width="25.85546875" style="49" bestFit="1" customWidth="1"/>
    <col min="2305" max="2305" width="18.140625" style="49" customWidth="1"/>
    <col min="2306" max="2309" width="8.7109375" style="49" customWidth="1"/>
    <col min="2310" max="2310" width="20.28515625" style="49" bestFit="1" customWidth="1"/>
    <col min="2311" max="2314" width="9" style="49" customWidth="1"/>
    <col min="2315" max="2315" width="14.85546875" style="49" bestFit="1" customWidth="1"/>
    <col min="2316" max="2316" width="2.28515625" style="49" customWidth="1"/>
    <col min="2317" max="2559" width="9.140625" style="49"/>
    <col min="2560" max="2560" width="25.85546875" style="49" bestFit="1" customWidth="1"/>
    <col min="2561" max="2561" width="18.140625" style="49" customWidth="1"/>
    <col min="2562" max="2565" width="8.7109375" style="49" customWidth="1"/>
    <col min="2566" max="2566" width="20.28515625" style="49" bestFit="1" customWidth="1"/>
    <col min="2567" max="2570" width="9" style="49" customWidth="1"/>
    <col min="2571" max="2571" width="14.85546875" style="49" bestFit="1" customWidth="1"/>
    <col min="2572" max="2572" width="2.28515625" style="49" customWidth="1"/>
    <col min="2573" max="2815" width="9.140625" style="49"/>
    <col min="2816" max="2816" width="25.85546875" style="49" bestFit="1" customWidth="1"/>
    <col min="2817" max="2817" width="18.140625" style="49" customWidth="1"/>
    <col min="2818" max="2821" width="8.7109375" style="49" customWidth="1"/>
    <col min="2822" max="2822" width="20.28515625" style="49" bestFit="1" customWidth="1"/>
    <col min="2823" max="2826" width="9" style="49" customWidth="1"/>
    <col min="2827" max="2827" width="14.85546875" style="49" bestFit="1" customWidth="1"/>
    <col min="2828" max="2828" width="2.28515625" style="49" customWidth="1"/>
    <col min="2829" max="3071" width="9.140625" style="49"/>
    <col min="3072" max="3072" width="25.85546875" style="49" bestFit="1" customWidth="1"/>
    <col min="3073" max="3073" width="18.140625" style="49" customWidth="1"/>
    <col min="3074" max="3077" width="8.7109375" style="49" customWidth="1"/>
    <col min="3078" max="3078" width="20.28515625" style="49" bestFit="1" customWidth="1"/>
    <col min="3079" max="3082" width="9" style="49" customWidth="1"/>
    <col min="3083" max="3083" width="14.85546875" style="49" bestFit="1" customWidth="1"/>
    <col min="3084" max="3084" width="2.28515625" style="49" customWidth="1"/>
    <col min="3085" max="3327" width="9.140625" style="49"/>
    <col min="3328" max="3328" width="25.85546875" style="49" bestFit="1" customWidth="1"/>
    <col min="3329" max="3329" width="18.140625" style="49" customWidth="1"/>
    <col min="3330" max="3333" width="8.7109375" style="49" customWidth="1"/>
    <col min="3334" max="3334" width="20.28515625" style="49" bestFit="1" customWidth="1"/>
    <col min="3335" max="3338" width="9" style="49" customWidth="1"/>
    <col min="3339" max="3339" width="14.85546875" style="49" bestFit="1" customWidth="1"/>
    <col min="3340" max="3340" width="2.28515625" style="49" customWidth="1"/>
    <col min="3341" max="3583" width="9.140625" style="49"/>
    <col min="3584" max="3584" width="25.85546875" style="49" bestFit="1" customWidth="1"/>
    <col min="3585" max="3585" width="18.140625" style="49" customWidth="1"/>
    <col min="3586" max="3589" width="8.7109375" style="49" customWidth="1"/>
    <col min="3590" max="3590" width="20.28515625" style="49" bestFit="1" customWidth="1"/>
    <col min="3591" max="3594" width="9" style="49" customWidth="1"/>
    <col min="3595" max="3595" width="14.85546875" style="49" bestFit="1" customWidth="1"/>
    <col min="3596" max="3596" width="2.28515625" style="49" customWidth="1"/>
    <col min="3597" max="3839" width="9.140625" style="49"/>
    <col min="3840" max="3840" width="25.85546875" style="49" bestFit="1" customWidth="1"/>
    <col min="3841" max="3841" width="18.140625" style="49" customWidth="1"/>
    <col min="3842" max="3845" width="8.7109375" style="49" customWidth="1"/>
    <col min="3846" max="3846" width="20.28515625" style="49" bestFit="1" customWidth="1"/>
    <col min="3847" max="3850" width="9" style="49" customWidth="1"/>
    <col min="3851" max="3851" width="14.85546875" style="49" bestFit="1" customWidth="1"/>
    <col min="3852" max="3852" width="2.28515625" style="49" customWidth="1"/>
    <col min="3853" max="4095" width="9.140625" style="49"/>
    <col min="4096" max="4096" width="25.85546875" style="49" bestFit="1" customWidth="1"/>
    <col min="4097" max="4097" width="18.140625" style="49" customWidth="1"/>
    <col min="4098" max="4101" width="8.7109375" style="49" customWidth="1"/>
    <col min="4102" max="4102" width="20.28515625" style="49" bestFit="1" customWidth="1"/>
    <col min="4103" max="4106" width="9" style="49" customWidth="1"/>
    <col min="4107" max="4107" width="14.85546875" style="49" bestFit="1" customWidth="1"/>
    <col min="4108" max="4108" width="2.28515625" style="49" customWidth="1"/>
    <col min="4109" max="4351" width="9.140625" style="49"/>
    <col min="4352" max="4352" width="25.85546875" style="49" bestFit="1" customWidth="1"/>
    <col min="4353" max="4353" width="18.140625" style="49" customWidth="1"/>
    <col min="4354" max="4357" width="8.7109375" style="49" customWidth="1"/>
    <col min="4358" max="4358" width="20.28515625" style="49" bestFit="1" customWidth="1"/>
    <col min="4359" max="4362" width="9" style="49" customWidth="1"/>
    <col min="4363" max="4363" width="14.85546875" style="49" bestFit="1" customWidth="1"/>
    <col min="4364" max="4364" width="2.28515625" style="49" customWidth="1"/>
    <col min="4365" max="4607" width="9.140625" style="49"/>
    <col min="4608" max="4608" width="25.85546875" style="49" bestFit="1" customWidth="1"/>
    <col min="4609" max="4609" width="18.140625" style="49" customWidth="1"/>
    <col min="4610" max="4613" width="8.7109375" style="49" customWidth="1"/>
    <col min="4614" max="4614" width="20.28515625" style="49" bestFit="1" customWidth="1"/>
    <col min="4615" max="4618" width="9" style="49" customWidth="1"/>
    <col min="4619" max="4619" width="14.85546875" style="49" bestFit="1" customWidth="1"/>
    <col min="4620" max="4620" width="2.28515625" style="49" customWidth="1"/>
    <col min="4621" max="4863" width="9.140625" style="49"/>
    <col min="4864" max="4864" width="25.85546875" style="49" bestFit="1" customWidth="1"/>
    <col min="4865" max="4865" width="18.140625" style="49" customWidth="1"/>
    <col min="4866" max="4869" width="8.7109375" style="49" customWidth="1"/>
    <col min="4870" max="4870" width="20.28515625" style="49" bestFit="1" customWidth="1"/>
    <col min="4871" max="4874" width="9" style="49" customWidth="1"/>
    <col min="4875" max="4875" width="14.85546875" style="49" bestFit="1" customWidth="1"/>
    <col min="4876" max="4876" width="2.28515625" style="49" customWidth="1"/>
    <col min="4877" max="5119" width="9.140625" style="49"/>
    <col min="5120" max="5120" width="25.85546875" style="49" bestFit="1" customWidth="1"/>
    <col min="5121" max="5121" width="18.140625" style="49" customWidth="1"/>
    <col min="5122" max="5125" width="8.7109375" style="49" customWidth="1"/>
    <col min="5126" max="5126" width="20.28515625" style="49" bestFit="1" customWidth="1"/>
    <col min="5127" max="5130" width="9" style="49" customWidth="1"/>
    <col min="5131" max="5131" width="14.85546875" style="49" bestFit="1" customWidth="1"/>
    <col min="5132" max="5132" width="2.28515625" style="49" customWidth="1"/>
    <col min="5133" max="5375" width="9.140625" style="49"/>
    <col min="5376" max="5376" width="25.85546875" style="49" bestFit="1" customWidth="1"/>
    <col min="5377" max="5377" width="18.140625" style="49" customWidth="1"/>
    <col min="5378" max="5381" width="8.7109375" style="49" customWidth="1"/>
    <col min="5382" max="5382" width="20.28515625" style="49" bestFit="1" customWidth="1"/>
    <col min="5383" max="5386" width="9" style="49" customWidth="1"/>
    <col min="5387" max="5387" width="14.85546875" style="49" bestFit="1" customWidth="1"/>
    <col min="5388" max="5388" width="2.28515625" style="49" customWidth="1"/>
    <col min="5389" max="5631" width="9.140625" style="49"/>
    <col min="5632" max="5632" width="25.85546875" style="49" bestFit="1" customWidth="1"/>
    <col min="5633" max="5633" width="18.140625" style="49" customWidth="1"/>
    <col min="5634" max="5637" width="8.7109375" style="49" customWidth="1"/>
    <col min="5638" max="5638" width="20.28515625" style="49" bestFit="1" customWidth="1"/>
    <col min="5639" max="5642" width="9" style="49" customWidth="1"/>
    <col min="5643" max="5643" width="14.85546875" style="49" bestFit="1" customWidth="1"/>
    <col min="5644" max="5644" width="2.28515625" style="49" customWidth="1"/>
    <col min="5645" max="5887" width="9.140625" style="49"/>
    <col min="5888" max="5888" width="25.85546875" style="49" bestFit="1" customWidth="1"/>
    <col min="5889" max="5889" width="18.140625" style="49" customWidth="1"/>
    <col min="5890" max="5893" width="8.7109375" style="49" customWidth="1"/>
    <col min="5894" max="5894" width="20.28515625" style="49" bestFit="1" customWidth="1"/>
    <col min="5895" max="5898" width="9" style="49" customWidth="1"/>
    <col min="5899" max="5899" width="14.85546875" style="49" bestFit="1" customWidth="1"/>
    <col min="5900" max="5900" width="2.28515625" style="49" customWidth="1"/>
    <col min="5901" max="6143" width="9.140625" style="49"/>
    <col min="6144" max="6144" width="25.85546875" style="49" bestFit="1" customWidth="1"/>
    <col min="6145" max="6145" width="18.140625" style="49" customWidth="1"/>
    <col min="6146" max="6149" width="8.7109375" style="49" customWidth="1"/>
    <col min="6150" max="6150" width="20.28515625" style="49" bestFit="1" customWidth="1"/>
    <col min="6151" max="6154" width="9" style="49" customWidth="1"/>
    <col min="6155" max="6155" width="14.85546875" style="49" bestFit="1" customWidth="1"/>
    <col min="6156" max="6156" width="2.28515625" style="49" customWidth="1"/>
    <col min="6157" max="6399" width="9.140625" style="49"/>
    <col min="6400" max="6400" width="25.85546875" style="49" bestFit="1" customWidth="1"/>
    <col min="6401" max="6401" width="18.140625" style="49" customWidth="1"/>
    <col min="6402" max="6405" width="8.7109375" style="49" customWidth="1"/>
    <col min="6406" max="6406" width="20.28515625" style="49" bestFit="1" customWidth="1"/>
    <col min="6407" max="6410" width="9" style="49" customWidth="1"/>
    <col min="6411" max="6411" width="14.85546875" style="49" bestFit="1" customWidth="1"/>
    <col min="6412" max="6412" width="2.28515625" style="49" customWidth="1"/>
    <col min="6413" max="6655" width="9.140625" style="49"/>
    <col min="6656" max="6656" width="25.85546875" style="49" bestFit="1" customWidth="1"/>
    <col min="6657" max="6657" width="18.140625" style="49" customWidth="1"/>
    <col min="6658" max="6661" width="8.7109375" style="49" customWidth="1"/>
    <col min="6662" max="6662" width="20.28515625" style="49" bestFit="1" customWidth="1"/>
    <col min="6663" max="6666" width="9" style="49" customWidth="1"/>
    <col min="6667" max="6667" width="14.85546875" style="49" bestFit="1" customWidth="1"/>
    <col min="6668" max="6668" width="2.28515625" style="49" customWidth="1"/>
    <col min="6669" max="6911" width="9.140625" style="49"/>
    <col min="6912" max="6912" width="25.85546875" style="49" bestFit="1" customWidth="1"/>
    <col min="6913" max="6913" width="18.140625" style="49" customWidth="1"/>
    <col min="6914" max="6917" width="8.7109375" style="49" customWidth="1"/>
    <col min="6918" max="6918" width="20.28515625" style="49" bestFit="1" customWidth="1"/>
    <col min="6919" max="6922" width="9" style="49" customWidth="1"/>
    <col min="6923" max="6923" width="14.85546875" style="49" bestFit="1" customWidth="1"/>
    <col min="6924" max="6924" width="2.28515625" style="49" customWidth="1"/>
    <col min="6925" max="7167" width="9.140625" style="49"/>
    <col min="7168" max="7168" width="25.85546875" style="49" bestFit="1" customWidth="1"/>
    <col min="7169" max="7169" width="18.140625" style="49" customWidth="1"/>
    <col min="7170" max="7173" width="8.7109375" style="49" customWidth="1"/>
    <col min="7174" max="7174" width="20.28515625" style="49" bestFit="1" customWidth="1"/>
    <col min="7175" max="7178" width="9" style="49" customWidth="1"/>
    <col min="7179" max="7179" width="14.85546875" style="49" bestFit="1" customWidth="1"/>
    <col min="7180" max="7180" width="2.28515625" style="49" customWidth="1"/>
    <col min="7181" max="7423" width="9.140625" style="49"/>
    <col min="7424" max="7424" width="25.85546875" style="49" bestFit="1" customWidth="1"/>
    <col min="7425" max="7425" width="18.140625" style="49" customWidth="1"/>
    <col min="7426" max="7429" width="8.7109375" style="49" customWidth="1"/>
    <col min="7430" max="7430" width="20.28515625" style="49" bestFit="1" customWidth="1"/>
    <col min="7431" max="7434" width="9" style="49" customWidth="1"/>
    <col min="7435" max="7435" width="14.85546875" style="49" bestFit="1" customWidth="1"/>
    <col min="7436" max="7436" width="2.28515625" style="49" customWidth="1"/>
    <col min="7437" max="7679" width="9.140625" style="49"/>
    <col min="7680" max="7680" width="25.85546875" style="49" bestFit="1" customWidth="1"/>
    <col min="7681" max="7681" width="18.140625" style="49" customWidth="1"/>
    <col min="7682" max="7685" width="8.7109375" style="49" customWidth="1"/>
    <col min="7686" max="7686" width="20.28515625" style="49" bestFit="1" customWidth="1"/>
    <col min="7687" max="7690" width="9" style="49" customWidth="1"/>
    <col min="7691" max="7691" width="14.85546875" style="49" bestFit="1" customWidth="1"/>
    <col min="7692" max="7692" width="2.28515625" style="49" customWidth="1"/>
    <col min="7693" max="7935" width="9.140625" style="49"/>
    <col min="7936" max="7936" width="25.85546875" style="49" bestFit="1" customWidth="1"/>
    <col min="7937" max="7937" width="18.140625" style="49" customWidth="1"/>
    <col min="7938" max="7941" width="8.7109375" style="49" customWidth="1"/>
    <col min="7942" max="7942" width="20.28515625" style="49" bestFit="1" customWidth="1"/>
    <col min="7943" max="7946" width="9" style="49" customWidth="1"/>
    <col min="7947" max="7947" width="14.85546875" style="49" bestFit="1" customWidth="1"/>
    <col min="7948" max="7948" width="2.28515625" style="49" customWidth="1"/>
    <col min="7949" max="8191" width="9.140625" style="49"/>
    <col min="8192" max="8192" width="25.85546875" style="49" bestFit="1" customWidth="1"/>
    <col min="8193" max="8193" width="18.140625" style="49" customWidth="1"/>
    <col min="8194" max="8197" width="8.7109375" style="49" customWidth="1"/>
    <col min="8198" max="8198" width="20.28515625" style="49" bestFit="1" customWidth="1"/>
    <col min="8199" max="8202" width="9" style="49" customWidth="1"/>
    <col min="8203" max="8203" width="14.85546875" style="49" bestFit="1" customWidth="1"/>
    <col min="8204" max="8204" width="2.28515625" style="49" customWidth="1"/>
    <col min="8205" max="8447" width="9.140625" style="49"/>
    <col min="8448" max="8448" width="25.85546875" style="49" bestFit="1" customWidth="1"/>
    <col min="8449" max="8449" width="18.140625" style="49" customWidth="1"/>
    <col min="8450" max="8453" width="8.7109375" style="49" customWidth="1"/>
    <col min="8454" max="8454" width="20.28515625" style="49" bestFit="1" customWidth="1"/>
    <col min="8455" max="8458" width="9" style="49" customWidth="1"/>
    <col min="8459" max="8459" width="14.85546875" style="49" bestFit="1" customWidth="1"/>
    <col min="8460" max="8460" width="2.28515625" style="49" customWidth="1"/>
    <col min="8461" max="8703" width="9.140625" style="49"/>
    <col min="8704" max="8704" width="25.85546875" style="49" bestFit="1" customWidth="1"/>
    <col min="8705" max="8705" width="18.140625" style="49" customWidth="1"/>
    <col min="8706" max="8709" width="8.7109375" style="49" customWidth="1"/>
    <col min="8710" max="8710" width="20.28515625" style="49" bestFit="1" customWidth="1"/>
    <col min="8711" max="8714" width="9" style="49" customWidth="1"/>
    <col min="8715" max="8715" width="14.85546875" style="49" bestFit="1" customWidth="1"/>
    <col min="8716" max="8716" width="2.28515625" style="49" customWidth="1"/>
    <col min="8717" max="8959" width="9.140625" style="49"/>
    <col min="8960" max="8960" width="25.85546875" style="49" bestFit="1" customWidth="1"/>
    <col min="8961" max="8961" width="18.140625" style="49" customWidth="1"/>
    <col min="8962" max="8965" width="8.7109375" style="49" customWidth="1"/>
    <col min="8966" max="8966" width="20.28515625" style="49" bestFit="1" customWidth="1"/>
    <col min="8967" max="8970" width="9" style="49" customWidth="1"/>
    <col min="8971" max="8971" width="14.85546875" style="49" bestFit="1" customWidth="1"/>
    <col min="8972" max="8972" width="2.28515625" style="49" customWidth="1"/>
    <col min="8973" max="9215" width="9.140625" style="49"/>
    <col min="9216" max="9216" width="25.85546875" style="49" bestFit="1" customWidth="1"/>
    <col min="9217" max="9217" width="18.140625" style="49" customWidth="1"/>
    <col min="9218" max="9221" width="8.7109375" style="49" customWidth="1"/>
    <col min="9222" max="9222" width="20.28515625" style="49" bestFit="1" customWidth="1"/>
    <col min="9223" max="9226" width="9" style="49" customWidth="1"/>
    <col min="9227" max="9227" width="14.85546875" style="49" bestFit="1" customWidth="1"/>
    <col min="9228" max="9228" width="2.28515625" style="49" customWidth="1"/>
    <col min="9229" max="9471" width="9.140625" style="49"/>
    <col min="9472" max="9472" width="25.85546875" style="49" bestFit="1" customWidth="1"/>
    <col min="9473" max="9473" width="18.140625" style="49" customWidth="1"/>
    <col min="9474" max="9477" width="8.7109375" style="49" customWidth="1"/>
    <col min="9478" max="9478" width="20.28515625" style="49" bestFit="1" customWidth="1"/>
    <col min="9479" max="9482" width="9" style="49" customWidth="1"/>
    <col min="9483" max="9483" width="14.85546875" style="49" bestFit="1" customWidth="1"/>
    <col min="9484" max="9484" width="2.28515625" style="49" customWidth="1"/>
    <col min="9485" max="9727" width="9.140625" style="49"/>
    <col min="9728" max="9728" width="25.85546875" style="49" bestFit="1" customWidth="1"/>
    <col min="9729" max="9729" width="18.140625" style="49" customWidth="1"/>
    <col min="9730" max="9733" width="8.7109375" style="49" customWidth="1"/>
    <col min="9734" max="9734" width="20.28515625" style="49" bestFit="1" customWidth="1"/>
    <col min="9735" max="9738" width="9" style="49" customWidth="1"/>
    <col min="9739" max="9739" width="14.85546875" style="49" bestFit="1" customWidth="1"/>
    <col min="9740" max="9740" width="2.28515625" style="49" customWidth="1"/>
    <col min="9741" max="9983" width="9.140625" style="49"/>
    <col min="9984" max="9984" width="25.85546875" style="49" bestFit="1" customWidth="1"/>
    <col min="9985" max="9985" width="18.140625" style="49" customWidth="1"/>
    <col min="9986" max="9989" width="8.7109375" style="49" customWidth="1"/>
    <col min="9990" max="9990" width="20.28515625" style="49" bestFit="1" customWidth="1"/>
    <col min="9991" max="9994" width="9" style="49" customWidth="1"/>
    <col min="9995" max="9995" width="14.85546875" style="49" bestFit="1" customWidth="1"/>
    <col min="9996" max="9996" width="2.28515625" style="49" customWidth="1"/>
    <col min="9997" max="10239" width="9.140625" style="49"/>
    <col min="10240" max="10240" width="25.85546875" style="49" bestFit="1" customWidth="1"/>
    <col min="10241" max="10241" width="18.140625" style="49" customWidth="1"/>
    <col min="10242" max="10245" width="8.7109375" style="49" customWidth="1"/>
    <col min="10246" max="10246" width="20.28515625" style="49" bestFit="1" customWidth="1"/>
    <col min="10247" max="10250" width="9" style="49" customWidth="1"/>
    <col min="10251" max="10251" width="14.85546875" style="49" bestFit="1" customWidth="1"/>
    <col min="10252" max="10252" width="2.28515625" style="49" customWidth="1"/>
    <col min="10253" max="10495" width="9.140625" style="49"/>
    <col min="10496" max="10496" width="25.85546875" style="49" bestFit="1" customWidth="1"/>
    <col min="10497" max="10497" width="18.140625" style="49" customWidth="1"/>
    <col min="10498" max="10501" width="8.7109375" style="49" customWidth="1"/>
    <col min="10502" max="10502" width="20.28515625" style="49" bestFit="1" customWidth="1"/>
    <col min="10503" max="10506" width="9" style="49" customWidth="1"/>
    <col min="10507" max="10507" width="14.85546875" style="49" bestFit="1" customWidth="1"/>
    <col min="10508" max="10508" width="2.28515625" style="49" customWidth="1"/>
    <col min="10509" max="10751" width="9.140625" style="49"/>
    <col min="10752" max="10752" width="25.85546875" style="49" bestFit="1" customWidth="1"/>
    <col min="10753" max="10753" width="18.140625" style="49" customWidth="1"/>
    <col min="10754" max="10757" width="8.7109375" style="49" customWidth="1"/>
    <col min="10758" max="10758" width="20.28515625" style="49" bestFit="1" customWidth="1"/>
    <col min="10759" max="10762" width="9" style="49" customWidth="1"/>
    <col min="10763" max="10763" width="14.85546875" style="49" bestFit="1" customWidth="1"/>
    <col min="10764" max="10764" width="2.28515625" style="49" customWidth="1"/>
    <col min="10765" max="11007" width="9.140625" style="49"/>
    <col min="11008" max="11008" width="25.85546875" style="49" bestFit="1" customWidth="1"/>
    <col min="11009" max="11009" width="18.140625" style="49" customWidth="1"/>
    <col min="11010" max="11013" width="8.7109375" style="49" customWidth="1"/>
    <col min="11014" max="11014" width="20.28515625" style="49" bestFit="1" customWidth="1"/>
    <col min="11015" max="11018" width="9" style="49" customWidth="1"/>
    <col min="11019" max="11019" width="14.85546875" style="49" bestFit="1" customWidth="1"/>
    <col min="11020" max="11020" width="2.28515625" style="49" customWidth="1"/>
    <col min="11021" max="11263" width="9.140625" style="49"/>
    <col min="11264" max="11264" width="25.85546875" style="49" bestFit="1" customWidth="1"/>
    <col min="11265" max="11265" width="18.140625" style="49" customWidth="1"/>
    <col min="11266" max="11269" width="8.7109375" style="49" customWidth="1"/>
    <col min="11270" max="11270" width="20.28515625" style="49" bestFit="1" customWidth="1"/>
    <col min="11271" max="11274" width="9" style="49" customWidth="1"/>
    <col min="11275" max="11275" width="14.85546875" style="49" bestFit="1" customWidth="1"/>
    <col min="11276" max="11276" width="2.28515625" style="49" customWidth="1"/>
    <col min="11277" max="11519" width="9.140625" style="49"/>
    <col min="11520" max="11520" width="25.85546875" style="49" bestFit="1" customWidth="1"/>
    <col min="11521" max="11521" width="18.140625" style="49" customWidth="1"/>
    <col min="11522" max="11525" width="8.7109375" style="49" customWidth="1"/>
    <col min="11526" max="11526" width="20.28515625" style="49" bestFit="1" customWidth="1"/>
    <col min="11527" max="11530" width="9" style="49" customWidth="1"/>
    <col min="11531" max="11531" width="14.85546875" style="49" bestFit="1" customWidth="1"/>
    <col min="11532" max="11532" width="2.28515625" style="49" customWidth="1"/>
    <col min="11533" max="11775" width="9.140625" style="49"/>
    <col min="11776" max="11776" width="25.85546875" style="49" bestFit="1" customWidth="1"/>
    <col min="11777" max="11777" width="18.140625" style="49" customWidth="1"/>
    <col min="11778" max="11781" width="8.7109375" style="49" customWidth="1"/>
    <col min="11782" max="11782" width="20.28515625" style="49" bestFit="1" customWidth="1"/>
    <col min="11783" max="11786" width="9" style="49" customWidth="1"/>
    <col min="11787" max="11787" width="14.85546875" style="49" bestFit="1" customWidth="1"/>
    <col min="11788" max="11788" width="2.28515625" style="49" customWidth="1"/>
    <col min="11789" max="12031" width="9.140625" style="49"/>
    <col min="12032" max="12032" width="25.85546875" style="49" bestFit="1" customWidth="1"/>
    <col min="12033" max="12033" width="18.140625" style="49" customWidth="1"/>
    <col min="12034" max="12037" width="8.7109375" style="49" customWidth="1"/>
    <col min="12038" max="12038" width="20.28515625" style="49" bestFit="1" customWidth="1"/>
    <col min="12039" max="12042" width="9" style="49" customWidth="1"/>
    <col min="12043" max="12043" width="14.85546875" style="49" bestFit="1" customWidth="1"/>
    <col min="12044" max="12044" width="2.28515625" style="49" customWidth="1"/>
    <col min="12045" max="12287" width="9.140625" style="49"/>
    <col min="12288" max="12288" width="25.85546875" style="49" bestFit="1" customWidth="1"/>
    <col min="12289" max="12289" width="18.140625" style="49" customWidth="1"/>
    <col min="12290" max="12293" width="8.7109375" style="49" customWidth="1"/>
    <col min="12294" max="12294" width="20.28515625" style="49" bestFit="1" customWidth="1"/>
    <col min="12295" max="12298" width="9" style="49" customWidth="1"/>
    <col min="12299" max="12299" width="14.85546875" style="49" bestFit="1" customWidth="1"/>
    <col min="12300" max="12300" width="2.28515625" style="49" customWidth="1"/>
    <col min="12301" max="12543" width="9.140625" style="49"/>
    <col min="12544" max="12544" width="25.85546875" style="49" bestFit="1" customWidth="1"/>
    <col min="12545" max="12545" width="18.140625" style="49" customWidth="1"/>
    <col min="12546" max="12549" width="8.7109375" style="49" customWidth="1"/>
    <col min="12550" max="12550" width="20.28515625" style="49" bestFit="1" customWidth="1"/>
    <col min="12551" max="12554" width="9" style="49" customWidth="1"/>
    <col min="12555" max="12555" width="14.85546875" style="49" bestFit="1" customWidth="1"/>
    <col min="12556" max="12556" width="2.28515625" style="49" customWidth="1"/>
    <col min="12557" max="12799" width="9.140625" style="49"/>
    <col min="12800" max="12800" width="25.85546875" style="49" bestFit="1" customWidth="1"/>
    <col min="12801" max="12801" width="18.140625" style="49" customWidth="1"/>
    <col min="12802" max="12805" width="8.7109375" style="49" customWidth="1"/>
    <col min="12806" max="12806" width="20.28515625" style="49" bestFit="1" customWidth="1"/>
    <col min="12807" max="12810" width="9" style="49" customWidth="1"/>
    <col min="12811" max="12811" width="14.85546875" style="49" bestFit="1" customWidth="1"/>
    <col min="12812" max="12812" width="2.28515625" style="49" customWidth="1"/>
    <col min="12813" max="13055" width="9.140625" style="49"/>
    <col min="13056" max="13056" width="25.85546875" style="49" bestFit="1" customWidth="1"/>
    <col min="13057" max="13057" width="18.140625" style="49" customWidth="1"/>
    <col min="13058" max="13061" width="8.7109375" style="49" customWidth="1"/>
    <col min="13062" max="13062" width="20.28515625" style="49" bestFit="1" customWidth="1"/>
    <col min="13063" max="13066" width="9" style="49" customWidth="1"/>
    <col min="13067" max="13067" width="14.85546875" style="49" bestFit="1" customWidth="1"/>
    <col min="13068" max="13068" width="2.28515625" style="49" customWidth="1"/>
    <col min="13069" max="13311" width="9.140625" style="49"/>
    <col min="13312" max="13312" width="25.85546875" style="49" bestFit="1" customWidth="1"/>
    <col min="13313" max="13313" width="18.140625" style="49" customWidth="1"/>
    <col min="13314" max="13317" width="8.7109375" style="49" customWidth="1"/>
    <col min="13318" max="13318" width="20.28515625" style="49" bestFit="1" customWidth="1"/>
    <col min="13319" max="13322" width="9" style="49" customWidth="1"/>
    <col min="13323" max="13323" width="14.85546875" style="49" bestFit="1" customWidth="1"/>
    <col min="13324" max="13324" width="2.28515625" style="49" customWidth="1"/>
    <col min="13325" max="13567" width="9.140625" style="49"/>
    <col min="13568" max="13568" width="25.85546875" style="49" bestFit="1" customWidth="1"/>
    <col min="13569" max="13569" width="18.140625" style="49" customWidth="1"/>
    <col min="13570" max="13573" width="8.7109375" style="49" customWidth="1"/>
    <col min="13574" max="13574" width="20.28515625" style="49" bestFit="1" customWidth="1"/>
    <col min="13575" max="13578" width="9" style="49" customWidth="1"/>
    <col min="13579" max="13579" width="14.85546875" style="49" bestFit="1" customWidth="1"/>
    <col min="13580" max="13580" width="2.28515625" style="49" customWidth="1"/>
    <col min="13581" max="13823" width="9.140625" style="49"/>
    <col min="13824" max="13824" width="25.85546875" style="49" bestFit="1" customWidth="1"/>
    <col min="13825" max="13825" width="18.140625" style="49" customWidth="1"/>
    <col min="13826" max="13829" width="8.7109375" style="49" customWidth="1"/>
    <col min="13830" max="13830" width="20.28515625" style="49" bestFit="1" customWidth="1"/>
    <col min="13831" max="13834" width="9" style="49" customWidth="1"/>
    <col min="13835" max="13835" width="14.85546875" style="49" bestFit="1" customWidth="1"/>
    <col min="13836" max="13836" width="2.28515625" style="49" customWidth="1"/>
    <col min="13837" max="14079" width="9.140625" style="49"/>
    <col min="14080" max="14080" width="25.85546875" style="49" bestFit="1" customWidth="1"/>
    <col min="14081" max="14081" width="18.140625" style="49" customWidth="1"/>
    <col min="14082" max="14085" width="8.7109375" style="49" customWidth="1"/>
    <col min="14086" max="14086" width="20.28515625" style="49" bestFit="1" customWidth="1"/>
    <col min="14087" max="14090" width="9" style="49" customWidth="1"/>
    <col min="14091" max="14091" width="14.85546875" style="49" bestFit="1" customWidth="1"/>
    <col min="14092" max="14092" width="2.28515625" style="49" customWidth="1"/>
    <col min="14093" max="14335" width="9.140625" style="49"/>
    <col min="14336" max="14336" width="25.85546875" style="49" bestFit="1" customWidth="1"/>
    <col min="14337" max="14337" width="18.140625" style="49" customWidth="1"/>
    <col min="14338" max="14341" width="8.7109375" style="49" customWidth="1"/>
    <col min="14342" max="14342" width="20.28515625" style="49" bestFit="1" customWidth="1"/>
    <col min="14343" max="14346" width="9" style="49" customWidth="1"/>
    <col min="14347" max="14347" width="14.85546875" style="49" bestFit="1" customWidth="1"/>
    <col min="14348" max="14348" width="2.28515625" style="49" customWidth="1"/>
    <col min="14349" max="14591" width="9.140625" style="49"/>
    <col min="14592" max="14592" width="25.85546875" style="49" bestFit="1" customWidth="1"/>
    <col min="14593" max="14593" width="18.140625" style="49" customWidth="1"/>
    <col min="14594" max="14597" width="8.7109375" style="49" customWidth="1"/>
    <col min="14598" max="14598" width="20.28515625" style="49" bestFit="1" customWidth="1"/>
    <col min="14599" max="14602" width="9" style="49" customWidth="1"/>
    <col min="14603" max="14603" width="14.85546875" style="49" bestFit="1" customWidth="1"/>
    <col min="14604" max="14604" width="2.28515625" style="49" customWidth="1"/>
    <col min="14605" max="14847" width="9.140625" style="49"/>
    <col min="14848" max="14848" width="25.85546875" style="49" bestFit="1" customWidth="1"/>
    <col min="14849" max="14849" width="18.140625" style="49" customWidth="1"/>
    <col min="14850" max="14853" width="8.7109375" style="49" customWidth="1"/>
    <col min="14854" max="14854" width="20.28515625" style="49" bestFit="1" customWidth="1"/>
    <col min="14855" max="14858" width="9" style="49" customWidth="1"/>
    <col min="14859" max="14859" width="14.85546875" style="49" bestFit="1" customWidth="1"/>
    <col min="14860" max="14860" width="2.28515625" style="49" customWidth="1"/>
    <col min="14861" max="15103" width="9.140625" style="49"/>
    <col min="15104" max="15104" width="25.85546875" style="49" bestFit="1" customWidth="1"/>
    <col min="15105" max="15105" width="18.140625" style="49" customWidth="1"/>
    <col min="15106" max="15109" width="8.7109375" style="49" customWidth="1"/>
    <col min="15110" max="15110" width="20.28515625" style="49" bestFit="1" customWidth="1"/>
    <col min="15111" max="15114" width="9" style="49" customWidth="1"/>
    <col min="15115" max="15115" width="14.85546875" style="49" bestFit="1" customWidth="1"/>
    <col min="15116" max="15116" width="2.28515625" style="49" customWidth="1"/>
    <col min="15117" max="15359" width="9.140625" style="49"/>
    <col min="15360" max="15360" width="25.85546875" style="49" bestFit="1" customWidth="1"/>
    <col min="15361" max="15361" width="18.140625" style="49" customWidth="1"/>
    <col min="15362" max="15365" width="8.7109375" style="49" customWidth="1"/>
    <col min="15366" max="15366" width="20.28515625" style="49" bestFit="1" customWidth="1"/>
    <col min="15367" max="15370" width="9" style="49" customWidth="1"/>
    <col min="15371" max="15371" width="14.85546875" style="49" bestFit="1" customWidth="1"/>
    <col min="15372" max="15372" width="2.28515625" style="49" customWidth="1"/>
    <col min="15373" max="15615" width="9.140625" style="49"/>
    <col min="15616" max="15616" width="25.85546875" style="49" bestFit="1" customWidth="1"/>
    <col min="15617" max="15617" width="18.140625" style="49" customWidth="1"/>
    <col min="15618" max="15621" width="8.7109375" style="49" customWidth="1"/>
    <col min="15622" max="15622" width="20.28515625" style="49" bestFit="1" customWidth="1"/>
    <col min="15623" max="15626" width="9" style="49" customWidth="1"/>
    <col min="15627" max="15627" width="14.85546875" style="49" bestFit="1" customWidth="1"/>
    <col min="15628" max="15628" width="2.28515625" style="49" customWidth="1"/>
    <col min="15629" max="15871" width="9.140625" style="49"/>
    <col min="15872" max="15872" width="25.85546875" style="49" bestFit="1" customWidth="1"/>
    <col min="15873" max="15873" width="18.140625" style="49" customWidth="1"/>
    <col min="15874" max="15877" width="8.7109375" style="49" customWidth="1"/>
    <col min="15878" max="15878" width="20.28515625" style="49" bestFit="1" customWidth="1"/>
    <col min="15879" max="15882" width="9" style="49" customWidth="1"/>
    <col min="15883" max="15883" width="14.85546875" style="49" bestFit="1" customWidth="1"/>
    <col min="15884" max="15884" width="2.28515625" style="49" customWidth="1"/>
    <col min="15885" max="16127" width="9.140625" style="49"/>
    <col min="16128" max="16128" width="25.85546875" style="49" bestFit="1" customWidth="1"/>
    <col min="16129" max="16129" width="18.140625" style="49" customWidth="1"/>
    <col min="16130" max="16133" width="8.7109375" style="49" customWidth="1"/>
    <col min="16134" max="16134" width="20.28515625" style="49" bestFit="1" customWidth="1"/>
    <col min="16135" max="16138" width="9" style="49" customWidth="1"/>
    <col min="16139" max="16139" width="14.85546875" style="49" bestFit="1" customWidth="1"/>
    <col min="16140" max="16140" width="2.28515625" style="49" customWidth="1"/>
    <col min="16141" max="16384" width="9.140625" style="49"/>
  </cols>
  <sheetData>
    <row r="1" spans="1:20" x14ac:dyDescent="0.25">
      <c r="A1" s="211"/>
      <c r="B1" s="220"/>
      <c r="C1" s="211"/>
      <c r="D1" s="211"/>
      <c r="E1" s="211"/>
      <c r="F1" s="211"/>
      <c r="G1" s="211"/>
      <c r="H1" s="211"/>
      <c r="I1" s="211"/>
      <c r="J1" s="211"/>
      <c r="K1" s="190"/>
      <c r="L1" s="190"/>
      <c r="M1" s="190"/>
      <c r="N1" s="221"/>
      <c r="P1" s="221"/>
      <c r="Q1" s="221"/>
      <c r="R1" s="190"/>
      <c r="S1" s="190"/>
      <c r="T1" s="190"/>
    </row>
    <row r="2" spans="1:20" x14ac:dyDescent="0.25">
      <c r="A2" s="213" t="s">
        <v>158</v>
      </c>
      <c r="B2" s="220"/>
      <c r="C2" s="211"/>
      <c r="D2" s="211"/>
      <c r="E2" s="211"/>
      <c r="F2" s="211"/>
      <c r="G2" s="211"/>
      <c r="H2" s="211"/>
      <c r="I2" s="211"/>
      <c r="J2" s="211"/>
      <c r="K2" s="190"/>
      <c r="L2" s="190"/>
      <c r="M2" s="190"/>
      <c r="N2" s="221"/>
      <c r="P2" s="221"/>
      <c r="Q2" s="221"/>
      <c r="R2" s="190"/>
      <c r="S2" s="190"/>
      <c r="T2" s="190"/>
    </row>
    <row r="3" spans="1:20" x14ac:dyDescent="0.25">
      <c r="A3" s="213"/>
      <c r="B3" s="220"/>
      <c r="C3" s="211"/>
      <c r="D3" s="211"/>
      <c r="E3" s="211"/>
      <c r="F3" s="211"/>
      <c r="G3" s="211"/>
      <c r="H3" s="211"/>
      <c r="I3" s="211"/>
      <c r="J3" s="211"/>
      <c r="K3" s="190"/>
      <c r="L3" s="190"/>
      <c r="M3" s="190"/>
      <c r="N3" s="221"/>
      <c r="P3" s="221"/>
      <c r="Q3" s="221"/>
      <c r="R3" s="190"/>
      <c r="S3" s="190"/>
      <c r="T3" s="190"/>
    </row>
    <row r="4" spans="1:20" x14ac:dyDescent="0.25">
      <c r="A4" s="213" t="s">
        <v>111</v>
      </c>
      <c r="B4" s="220"/>
      <c r="C4" s="214"/>
      <c r="D4" s="215"/>
      <c r="E4" s="215"/>
      <c r="F4" s="215"/>
      <c r="G4" s="215"/>
      <c r="H4" s="215"/>
      <c r="I4" s="215"/>
      <c r="J4" s="215"/>
      <c r="K4" s="190"/>
      <c r="L4" s="190"/>
      <c r="M4" s="190"/>
      <c r="N4" s="221"/>
      <c r="P4" s="221"/>
      <c r="Q4" s="221"/>
      <c r="R4" s="190"/>
      <c r="S4" s="190"/>
      <c r="T4" s="190"/>
    </row>
    <row r="5" spans="1:20" x14ac:dyDescent="0.25">
      <c r="A5" s="211"/>
      <c r="B5" s="220"/>
      <c r="C5" s="211"/>
      <c r="D5" s="211"/>
      <c r="E5" s="211"/>
      <c r="F5" s="211"/>
      <c r="G5" s="211"/>
      <c r="H5" s="211"/>
      <c r="I5" s="211"/>
      <c r="J5" s="211"/>
      <c r="K5" s="190"/>
      <c r="L5" s="190"/>
      <c r="M5" s="190"/>
      <c r="N5" s="221"/>
      <c r="P5" s="221"/>
      <c r="Q5" s="221"/>
      <c r="R5" s="190"/>
      <c r="S5" s="190"/>
      <c r="T5" s="190"/>
    </row>
    <row r="6" spans="1:20" ht="18" thickBot="1" x14ac:dyDescent="0.3">
      <c r="A6" s="163" t="s">
        <v>157</v>
      </c>
      <c r="B6" s="220"/>
      <c r="C6" s="162"/>
      <c r="D6" s="162"/>
      <c r="E6" s="162"/>
      <c r="F6" s="162"/>
      <c r="G6" s="169"/>
      <c r="H6" s="276" t="s">
        <v>42</v>
      </c>
      <c r="I6" s="277"/>
      <c r="J6" s="162"/>
      <c r="N6" s="221"/>
      <c r="P6" s="221"/>
      <c r="Q6" s="221"/>
    </row>
    <row r="7" spans="1:20" ht="30" customHeight="1" x14ac:dyDescent="0.25">
      <c r="A7" s="294"/>
      <c r="B7" s="295"/>
      <c r="C7" s="290" t="s">
        <v>58</v>
      </c>
      <c r="D7" s="289"/>
      <c r="E7" s="287" t="s">
        <v>20</v>
      </c>
      <c r="F7" s="289"/>
      <c r="G7" s="170" t="s">
        <v>21</v>
      </c>
      <c r="H7" s="285" t="s">
        <v>22</v>
      </c>
      <c r="I7" s="286"/>
      <c r="J7" s="209" t="s">
        <v>102</v>
      </c>
      <c r="L7" s="163" t="s">
        <v>23</v>
      </c>
      <c r="M7" s="164"/>
      <c r="N7" s="221"/>
      <c r="P7" s="221"/>
      <c r="Q7" s="221"/>
    </row>
    <row r="8" spans="1:20" x14ac:dyDescent="0.25">
      <c r="A8" s="296"/>
      <c r="B8" s="297"/>
      <c r="C8" s="273" t="s">
        <v>95</v>
      </c>
      <c r="D8" s="274"/>
      <c r="E8" s="69" t="s">
        <v>96</v>
      </c>
      <c r="F8" s="69" t="s">
        <v>97</v>
      </c>
      <c r="G8" s="69" t="s">
        <v>98</v>
      </c>
      <c r="H8" s="69" t="s">
        <v>99</v>
      </c>
      <c r="I8" s="69" t="s">
        <v>100</v>
      </c>
      <c r="J8" s="70" t="s">
        <v>101</v>
      </c>
      <c r="L8" s="220" t="s">
        <v>57</v>
      </c>
      <c r="M8" s="180"/>
      <c r="N8" s="221"/>
      <c r="P8" s="221"/>
      <c r="Q8" s="221"/>
    </row>
    <row r="9" spans="1:20" x14ac:dyDescent="0.25">
      <c r="A9" s="298" t="s">
        <v>24</v>
      </c>
      <c r="B9" s="299"/>
      <c r="C9" s="271"/>
      <c r="D9" s="272"/>
      <c r="E9" s="171"/>
      <c r="F9" s="171"/>
      <c r="G9" s="172"/>
      <c r="H9" s="57">
        <f t="shared" ref="H9:H18" si="0">G9*E9</f>
        <v>0</v>
      </c>
      <c r="I9" s="57">
        <f t="shared" ref="I9:I18" si="1">G9*1.03*F9</f>
        <v>0</v>
      </c>
      <c r="J9" s="58">
        <f t="shared" ref="J9:J18" si="2">SUM(H9:I9)</f>
        <v>0</v>
      </c>
      <c r="L9" s="220" t="s">
        <v>120</v>
      </c>
      <c r="M9" s="180"/>
    </row>
    <row r="10" spans="1:20" x14ac:dyDescent="0.25">
      <c r="A10" s="300" t="s">
        <v>25</v>
      </c>
      <c r="B10" s="301"/>
      <c r="C10" s="271"/>
      <c r="D10" s="272"/>
      <c r="E10" s="171"/>
      <c r="F10" s="171"/>
      <c r="G10" s="172"/>
      <c r="H10" s="57">
        <f t="shared" si="0"/>
        <v>0</v>
      </c>
      <c r="I10" s="57">
        <f t="shared" si="1"/>
        <v>0</v>
      </c>
      <c r="J10" s="58">
        <f t="shared" si="2"/>
        <v>0</v>
      </c>
      <c r="L10" s="220" t="s">
        <v>122</v>
      </c>
      <c r="M10" s="180"/>
    </row>
    <row r="11" spans="1:20" x14ac:dyDescent="0.25">
      <c r="A11" s="298" t="s">
        <v>26</v>
      </c>
      <c r="B11" s="302"/>
      <c r="C11" s="271"/>
      <c r="D11" s="272"/>
      <c r="E11" s="171"/>
      <c r="F11" s="171"/>
      <c r="G11" s="172"/>
      <c r="H11" s="57">
        <f t="shared" si="0"/>
        <v>0</v>
      </c>
      <c r="I11" s="57">
        <f t="shared" si="1"/>
        <v>0</v>
      </c>
      <c r="J11" s="58">
        <f t="shared" si="2"/>
        <v>0</v>
      </c>
      <c r="L11" s="220" t="s">
        <v>119</v>
      </c>
      <c r="M11" s="180"/>
    </row>
    <row r="12" spans="1:20" x14ac:dyDescent="0.25">
      <c r="A12" s="300" t="s">
        <v>27</v>
      </c>
      <c r="B12" s="301"/>
      <c r="C12" s="271"/>
      <c r="D12" s="272"/>
      <c r="E12" s="184"/>
      <c r="F12" s="184"/>
      <c r="G12" s="172"/>
      <c r="H12" s="57">
        <f t="shared" si="0"/>
        <v>0</v>
      </c>
      <c r="I12" s="57">
        <f t="shared" si="1"/>
        <v>0</v>
      </c>
      <c r="J12" s="58">
        <f t="shared" si="2"/>
        <v>0</v>
      </c>
      <c r="L12" s="220" t="s">
        <v>121</v>
      </c>
      <c r="M12" s="222"/>
      <c r="N12" s="222"/>
    </row>
    <row r="13" spans="1:20" x14ac:dyDescent="0.25">
      <c r="A13" s="298" t="s">
        <v>28</v>
      </c>
      <c r="B13" s="302"/>
      <c r="C13" s="271"/>
      <c r="D13" s="272"/>
      <c r="E13" s="171"/>
      <c r="F13" s="171"/>
      <c r="G13" s="172"/>
      <c r="H13" s="57">
        <f t="shared" si="0"/>
        <v>0</v>
      </c>
      <c r="I13" s="57">
        <f t="shared" si="1"/>
        <v>0</v>
      </c>
      <c r="J13" s="58">
        <f t="shared" si="2"/>
        <v>0</v>
      </c>
      <c r="L13" s="220" t="s">
        <v>117</v>
      </c>
      <c r="M13" s="164"/>
    </row>
    <row r="14" spans="1:20" x14ac:dyDescent="0.25">
      <c r="A14" s="300" t="s">
        <v>29</v>
      </c>
      <c r="B14" s="301"/>
      <c r="C14" s="271"/>
      <c r="D14" s="272"/>
      <c r="E14" s="171"/>
      <c r="F14" s="171"/>
      <c r="G14" s="172"/>
      <c r="H14" s="57">
        <f t="shared" si="0"/>
        <v>0</v>
      </c>
      <c r="I14" s="57">
        <f t="shared" si="1"/>
        <v>0</v>
      </c>
      <c r="J14" s="58">
        <f t="shared" si="2"/>
        <v>0</v>
      </c>
      <c r="L14" s="220" t="s">
        <v>118</v>
      </c>
      <c r="M14" s="164"/>
    </row>
    <row r="15" spans="1:20" x14ac:dyDescent="0.25">
      <c r="A15" s="298" t="s">
        <v>30</v>
      </c>
      <c r="B15" s="302"/>
      <c r="C15" s="271"/>
      <c r="D15" s="272"/>
      <c r="E15" s="171"/>
      <c r="F15" s="171"/>
      <c r="G15" s="172"/>
      <c r="H15" s="57">
        <f t="shared" si="0"/>
        <v>0</v>
      </c>
      <c r="I15" s="57">
        <f t="shared" si="1"/>
        <v>0</v>
      </c>
      <c r="J15" s="58">
        <f t="shared" si="2"/>
        <v>0</v>
      </c>
      <c r="L15" s="220" t="s">
        <v>123</v>
      </c>
      <c r="M15" s="210"/>
    </row>
    <row r="16" spans="1:20" x14ac:dyDescent="0.25">
      <c r="A16" s="298" t="s">
        <v>31</v>
      </c>
      <c r="B16" s="302"/>
      <c r="C16" s="271"/>
      <c r="D16" s="272"/>
      <c r="E16" s="171"/>
      <c r="F16" s="171"/>
      <c r="G16" s="172"/>
      <c r="H16" s="57">
        <f t="shared" si="0"/>
        <v>0</v>
      </c>
      <c r="I16" s="57">
        <f t="shared" si="1"/>
        <v>0</v>
      </c>
      <c r="J16" s="58">
        <f t="shared" si="2"/>
        <v>0</v>
      </c>
      <c r="L16" s="189"/>
      <c r="M16" s="219"/>
    </row>
    <row r="17" spans="1:27" x14ac:dyDescent="0.25">
      <c r="A17" s="300" t="s">
        <v>32</v>
      </c>
      <c r="B17" s="301"/>
      <c r="C17" s="271"/>
      <c r="D17" s="272"/>
      <c r="E17" s="171"/>
      <c r="F17" s="171"/>
      <c r="G17" s="172"/>
      <c r="H17" s="57">
        <f t="shared" si="0"/>
        <v>0</v>
      </c>
      <c r="I17" s="57">
        <f t="shared" si="1"/>
        <v>0</v>
      </c>
      <c r="J17" s="58">
        <f t="shared" si="2"/>
        <v>0</v>
      </c>
      <c r="L17" s="183"/>
      <c r="M17" s="165"/>
    </row>
    <row r="18" spans="1:27" ht="15.75" thickBot="1" x14ac:dyDescent="0.3">
      <c r="A18" s="303" t="s">
        <v>33</v>
      </c>
      <c r="B18" s="304"/>
      <c r="C18" s="262"/>
      <c r="D18" s="263"/>
      <c r="E18" s="173"/>
      <c r="F18" s="173"/>
      <c r="G18" s="174"/>
      <c r="H18" s="59">
        <f t="shared" si="0"/>
        <v>0</v>
      </c>
      <c r="I18" s="59">
        <f t="shared" si="1"/>
        <v>0</v>
      </c>
      <c r="J18" s="60">
        <f t="shared" si="2"/>
        <v>0</v>
      </c>
      <c r="M18" s="212"/>
    </row>
    <row r="19" spans="1:27" ht="15.75" thickBot="1" x14ac:dyDescent="0.3">
      <c r="A19" s="305" t="s">
        <v>39</v>
      </c>
      <c r="B19" s="306"/>
      <c r="C19" s="175"/>
      <c r="D19" s="175"/>
      <c r="E19" s="176"/>
      <c r="F19" s="176"/>
      <c r="G19" s="176"/>
      <c r="H19" s="59">
        <f>SUM(H9:H18)</f>
        <v>0</v>
      </c>
      <c r="I19" s="59">
        <f>SUM(I9:I18)</f>
        <v>0</v>
      </c>
      <c r="J19" s="61">
        <f>SUM(J9:J18)</f>
        <v>0</v>
      </c>
    </row>
    <row r="20" spans="1:27" x14ac:dyDescent="0.25">
      <c r="B20" s="177"/>
      <c r="C20" s="162"/>
      <c r="D20" s="162"/>
      <c r="E20" s="178"/>
      <c r="F20" s="178"/>
      <c r="H20" s="251"/>
      <c r="I20" s="166"/>
      <c r="J20" s="166"/>
      <c r="K20" s="166"/>
      <c r="L20" s="167"/>
    </row>
    <row r="21" spans="1:27" ht="15.75" thickBot="1" x14ac:dyDescent="0.3">
      <c r="A21" s="163" t="s">
        <v>103</v>
      </c>
      <c r="C21" s="179"/>
      <c r="D21" s="179"/>
      <c r="E21" s="179"/>
      <c r="F21" s="179"/>
      <c r="G21" s="179"/>
      <c r="H21" s="179"/>
      <c r="I21" s="179"/>
      <c r="J21" s="162"/>
    </row>
    <row r="22" spans="1:27" ht="15" customHeight="1" x14ac:dyDescent="0.25">
      <c r="A22" s="307"/>
      <c r="B22" s="308"/>
      <c r="C22" s="282" t="s">
        <v>34</v>
      </c>
      <c r="D22" s="283"/>
      <c r="E22" s="283"/>
      <c r="F22" s="283"/>
      <c r="G22" s="284"/>
      <c r="H22" s="287" t="s">
        <v>35</v>
      </c>
      <c r="I22" s="288"/>
      <c r="J22" s="209" t="s">
        <v>105</v>
      </c>
      <c r="L22" s="163"/>
    </row>
    <row r="23" spans="1:27" x14ac:dyDescent="0.25">
      <c r="A23" s="309"/>
      <c r="B23" s="310"/>
      <c r="C23" s="291" t="s">
        <v>104</v>
      </c>
      <c r="D23" s="292"/>
      <c r="E23" s="292"/>
      <c r="F23" s="292"/>
      <c r="G23" s="293"/>
      <c r="H23" s="69" t="s">
        <v>99</v>
      </c>
      <c r="I23" s="69" t="s">
        <v>100</v>
      </c>
      <c r="J23" s="69" t="s">
        <v>101</v>
      </c>
    </row>
    <row r="24" spans="1:27" x14ac:dyDescent="0.25">
      <c r="A24" s="300" t="s">
        <v>36</v>
      </c>
      <c r="B24" s="301"/>
      <c r="C24" s="278"/>
      <c r="D24" s="265"/>
      <c r="E24" s="265"/>
      <c r="F24" s="265"/>
      <c r="G24" s="266"/>
      <c r="H24" s="253"/>
      <c r="I24" s="253"/>
      <c r="J24" s="58">
        <f t="shared" ref="J24:J28" si="3">SUM(H24:I24)</f>
        <v>0</v>
      </c>
    </row>
    <row r="25" spans="1:27" x14ac:dyDescent="0.25">
      <c r="A25" s="311" t="s">
        <v>40</v>
      </c>
      <c r="B25" s="312"/>
      <c r="C25" s="264"/>
      <c r="D25" s="265"/>
      <c r="E25" s="265"/>
      <c r="F25" s="265"/>
      <c r="G25" s="266"/>
      <c r="H25" s="254"/>
      <c r="I25" s="254"/>
      <c r="J25" s="58">
        <f t="shared" si="3"/>
        <v>0</v>
      </c>
    </row>
    <row r="26" spans="1:27" x14ac:dyDescent="0.25">
      <c r="A26" s="311" t="s">
        <v>37</v>
      </c>
      <c r="B26" s="312"/>
      <c r="C26" s="264"/>
      <c r="D26" s="265"/>
      <c r="E26" s="265"/>
      <c r="F26" s="265"/>
      <c r="G26" s="266"/>
      <c r="H26" s="254"/>
      <c r="I26" s="254"/>
      <c r="J26" s="58">
        <f t="shared" si="3"/>
        <v>0</v>
      </c>
    </row>
    <row r="27" spans="1:27" x14ac:dyDescent="0.25">
      <c r="A27" s="313" t="s">
        <v>114</v>
      </c>
      <c r="B27" s="314"/>
      <c r="C27" s="264"/>
      <c r="D27" s="265"/>
      <c r="E27" s="265"/>
      <c r="F27" s="265"/>
      <c r="G27" s="266"/>
      <c r="H27" s="254"/>
      <c r="I27" s="254"/>
      <c r="J27" s="58">
        <f t="shared" si="3"/>
        <v>0</v>
      </c>
      <c r="K27" s="216"/>
      <c r="L27" s="216"/>
      <c r="M27" s="216"/>
      <c r="N27" s="216"/>
      <c r="O27" s="216"/>
      <c r="P27" s="216"/>
      <c r="Q27" s="216"/>
      <c r="R27" s="216"/>
      <c r="S27" s="216"/>
      <c r="T27" s="216"/>
      <c r="U27" s="216"/>
      <c r="V27" s="216"/>
      <c r="W27" s="216"/>
      <c r="X27" s="216"/>
      <c r="Y27" s="216"/>
      <c r="Z27" s="216"/>
      <c r="AA27" s="216"/>
    </row>
    <row r="28" spans="1:27" x14ac:dyDescent="0.25">
      <c r="A28" s="313" t="s">
        <v>115</v>
      </c>
      <c r="B28" s="314"/>
      <c r="C28" s="264"/>
      <c r="D28" s="265"/>
      <c r="E28" s="265"/>
      <c r="F28" s="265"/>
      <c r="G28" s="266"/>
      <c r="H28" s="254"/>
      <c r="I28" s="254"/>
      <c r="J28" s="58">
        <f t="shared" si="3"/>
        <v>0</v>
      </c>
      <c r="K28" s="216"/>
      <c r="L28" s="216"/>
      <c r="M28" s="216"/>
      <c r="N28" s="216"/>
      <c r="O28" s="216"/>
      <c r="P28" s="216"/>
      <c r="Q28" s="216"/>
      <c r="R28" s="216"/>
      <c r="S28" s="216"/>
      <c r="T28" s="216"/>
      <c r="U28" s="216"/>
      <c r="V28" s="216"/>
      <c r="W28" s="216"/>
      <c r="X28" s="216"/>
      <c r="Y28" s="216"/>
      <c r="Z28" s="216"/>
      <c r="AA28" s="216"/>
    </row>
    <row r="29" spans="1:27" ht="15.75" thickBot="1" x14ac:dyDescent="0.3">
      <c r="A29" s="315" t="s">
        <v>116</v>
      </c>
      <c r="B29" s="316"/>
      <c r="C29" s="264"/>
      <c r="D29" s="265"/>
      <c r="E29" s="265"/>
      <c r="F29" s="265"/>
      <c r="G29" s="266"/>
      <c r="H29" s="255"/>
      <c r="I29" s="255"/>
      <c r="J29" s="60">
        <f>SUM(H29:I29)</f>
        <v>0</v>
      </c>
      <c r="K29" s="216"/>
      <c r="L29" s="216"/>
      <c r="M29" s="216"/>
      <c r="N29" s="216"/>
      <c r="O29" s="216"/>
      <c r="P29" s="216"/>
      <c r="Q29" s="216"/>
      <c r="R29" s="216"/>
      <c r="S29" s="216"/>
      <c r="T29" s="216"/>
      <c r="U29" s="216"/>
      <c r="V29" s="216"/>
      <c r="W29" s="216"/>
      <c r="X29" s="216"/>
      <c r="Y29" s="216"/>
      <c r="Z29" s="216"/>
      <c r="AA29" s="216"/>
    </row>
    <row r="30" spans="1:27" ht="15.75" thickBot="1" x14ac:dyDescent="0.3">
      <c r="A30" s="317" t="s">
        <v>39</v>
      </c>
      <c r="B30" s="318"/>
      <c r="C30" s="279"/>
      <c r="D30" s="280"/>
      <c r="E30" s="280"/>
      <c r="F30" s="280"/>
      <c r="G30" s="281"/>
      <c r="H30" s="217">
        <f>SUM(H24:H29)</f>
        <v>0</v>
      </c>
      <c r="I30" s="217">
        <f>SUM(I24:I29)</f>
        <v>0</v>
      </c>
      <c r="J30" s="218">
        <f>SUM(J24:J29)</f>
        <v>0</v>
      </c>
    </row>
    <row r="31" spans="1:27" x14ac:dyDescent="0.25">
      <c r="B31" s="162"/>
      <c r="C31" s="180"/>
      <c r="D31" s="180"/>
      <c r="E31" s="180"/>
      <c r="F31" s="180"/>
      <c r="G31" s="180"/>
      <c r="H31" s="180"/>
      <c r="I31" s="180"/>
      <c r="J31" s="168"/>
      <c r="K31" s="168"/>
      <c r="L31" s="167"/>
    </row>
    <row r="32" spans="1:27" ht="15.75" thickBot="1" x14ac:dyDescent="0.3">
      <c r="B32" s="163" t="s">
        <v>38</v>
      </c>
      <c r="C32" s="162"/>
      <c r="D32" s="162"/>
      <c r="E32" s="162"/>
      <c r="F32" s="162"/>
      <c r="G32" s="162"/>
      <c r="H32" s="162"/>
      <c r="I32" s="162"/>
      <c r="J32" s="162"/>
    </row>
    <row r="33" spans="1:27" ht="15" customHeight="1" x14ac:dyDescent="0.25">
      <c r="A33" s="267" t="s">
        <v>41</v>
      </c>
      <c r="B33" s="268"/>
      <c r="C33" s="268"/>
      <c r="D33" s="269"/>
      <c r="E33" s="65" t="s">
        <v>96</v>
      </c>
      <c r="F33" s="65" t="s">
        <v>97</v>
      </c>
      <c r="G33" s="65" t="s">
        <v>106</v>
      </c>
      <c r="H33" s="66" t="s">
        <v>99</v>
      </c>
      <c r="I33" s="66" t="s">
        <v>100</v>
      </c>
      <c r="J33" s="67" t="s">
        <v>101</v>
      </c>
    </row>
    <row r="34" spans="1:27" ht="15.75" thickBot="1" x14ac:dyDescent="0.3">
      <c r="A34" s="256" t="s">
        <v>92</v>
      </c>
      <c r="B34" s="257"/>
      <c r="C34" s="258"/>
      <c r="D34" s="259"/>
      <c r="E34" s="59">
        <f>H19+H30</f>
        <v>0</v>
      </c>
      <c r="F34" s="59">
        <f>I19+I30</f>
        <v>0</v>
      </c>
      <c r="G34" s="62">
        <v>0.2</v>
      </c>
      <c r="H34" s="59">
        <f>E34*$G34</f>
        <v>0</v>
      </c>
      <c r="I34" s="59">
        <f>F34*$G34</f>
        <v>0</v>
      </c>
      <c r="J34" s="63">
        <f>SUM(H34:I34)</f>
        <v>0</v>
      </c>
    </row>
    <row r="35" spans="1:27" x14ac:dyDescent="0.25">
      <c r="B35" s="162"/>
      <c r="C35" s="162"/>
      <c r="D35" s="162"/>
      <c r="E35" s="162"/>
      <c r="F35" s="162"/>
      <c r="G35" s="162"/>
      <c r="H35" s="162"/>
      <c r="I35" s="162"/>
      <c r="J35" s="162"/>
    </row>
    <row r="36" spans="1:27" ht="15.75" thickBot="1" x14ac:dyDescent="0.3">
      <c r="A36" s="270" t="s">
        <v>159</v>
      </c>
      <c r="B36" s="270"/>
      <c r="C36" s="270"/>
      <c r="D36" s="270"/>
      <c r="E36" s="270"/>
      <c r="F36" s="270"/>
      <c r="G36" s="270"/>
      <c r="H36" s="182"/>
      <c r="I36" s="162"/>
      <c r="J36" s="162"/>
    </row>
    <row r="37" spans="1:27" ht="15.75" x14ac:dyDescent="0.25">
      <c r="A37" s="185" t="s">
        <v>107</v>
      </c>
      <c r="B37" s="185"/>
      <c r="C37" s="186"/>
      <c r="D37" s="186"/>
      <c r="E37" s="68" t="s">
        <v>96</v>
      </c>
      <c r="F37" s="65" t="s">
        <v>97</v>
      </c>
      <c r="G37" s="67" t="s">
        <v>112</v>
      </c>
      <c r="H37" s="162"/>
      <c r="I37" s="162"/>
      <c r="J37" s="162"/>
    </row>
    <row r="38" spans="1:27" ht="15.75" thickBot="1" x14ac:dyDescent="0.3">
      <c r="B38" s="168"/>
      <c r="C38" s="168"/>
      <c r="D38" s="168"/>
      <c r="E38" s="64">
        <f>H19+H30+H34</f>
        <v>0</v>
      </c>
      <c r="F38" s="59">
        <f>I19+I30+I34</f>
        <v>0</v>
      </c>
      <c r="G38" s="63">
        <f>SUM(E38:F38)</f>
        <v>0</v>
      </c>
      <c r="H38" s="162"/>
      <c r="I38" s="162"/>
      <c r="J38" s="162"/>
    </row>
    <row r="39" spans="1:27" x14ac:dyDescent="0.25">
      <c r="B39" s="168"/>
      <c r="C39" s="168"/>
      <c r="D39" s="168"/>
      <c r="E39" s="187"/>
      <c r="F39" s="187"/>
      <c r="G39" s="188"/>
      <c r="H39" s="190"/>
      <c r="I39" s="190"/>
      <c r="J39" s="190"/>
      <c r="K39" s="190"/>
      <c r="L39" s="190"/>
      <c r="M39" s="190"/>
      <c r="N39" s="190"/>
      <c r="O39" s="190"/>
      <c r="P39" s="190"/>
      <c r="Q39" s="190"/>
      <c r="R39" s="190"/>
      <c r="S39" s="190"/>
      <c r="T39" s="190"/>
    </row>
    <row r="40" spans="1:27" ht="15.75" thickBot="1" x14ac:dyDescent="0.3">
      <c r="B40" s="168"/>
      <c r="C40" s="168"/>
      <c r="D40" s="168"/>
      <c r="E40" s="187"/>
      <c r="F40" s="187"/>
      <c r="G40" s="188"/>
      <c r="H40" s="162"/>
      <c r="I40" s="162"/>
      <c r="J40" s="162"/>
    </row>
    <row r="41" spans="1:27" ht="15.75" x14ac:dyDescent="0.25">
      <c r="A41" s="191" t="s">
        <v>93</v>
      </c>
      <c r="B41" s="191"/>
      <c r="C41" s="192"/>
      <c r="D41" s="193"/>
      <c r="E41" s="194" t="s">
        <v>96</v>
      </c>
      <c r="F41" s="195" t="s">
        <v>97</v>
      </c>
      <c r="G41" s="196" t="s">
        <v>101</v>
      </c>
      <c r="H41" s="162"/>
      <c r="I41" s="181"/>
      <c r="J41" s="162"/>
    </row>
    <row r="42" spans="1:27" x14ac:dyDescent="0.25">
      <c r="B42" s="275" t="s">
        <v>94</v>
      </c>
      <c r="C42" s="275"/>
      <c r="D42" s="197"/>
      <c r="E42" s="198">
        <f>E38</f>
        <v>0</v>
      </c>
      <c r="F42" s="199">
        <f>F38</f>
        <v>0</v>
      </c>
      <c r="G42" s="200">
        <f>G38</f>
        <v>0</v>
      </c>
      <c r="H42" s="162"/>
      <c r="I42" s="162"/>
      <c r="J42" s="162"/>
    </row>
    <row r="43" spans="1:27" x14ac:dyDescent="0.25">
      <c r="B43" s="275" t="s">
        <v>108</v>
      </c>
      <c r="C43" s="275"/>
      <c r="D43" s="197"/>
      <c r="E43" s="201"/>
      <c r="F43" s="202"/>
      <c r="G43" s="200">
        <f>SUM(E43:F43)</f>
        <v>0</v>
      </c>
      <c r="H43" s="162"/>
      <c r="I43" s="162"/>
      <c r="J43" s="162"/>
    </row>
    <row r="44" spans="1:27" ht="15.75" thickBot="1" x14ac:dyDescent="0.3">
      <c r="B44" s="275" t="s">
        <v>109</v>
      </c>
      <c r="C44" s="275"/>
      <c r="D44" s="203"/>
      <c r="E44" s="204"/>
      <c r="F44" s="205"/>
      <c r="G44" s="206">
        <f>SUM(E44:F44)</f>
        <v>0</v>
      </c>
      <c r="H44" s="162"/>
      <c r="I44" s="162"/>
      <c r="J44" s="162"/>
    </row>
    <row r="45" spans="1:27" s="162" customFormat="1" ht="15.75" thickBot="1" x14ac:dyDescent="0.3">
      <c r="A45" s="220"/>
      <c r="B45" s="207"/>
      <c r="C45" s="207"/>
      <c r="D45" s="207"/>
      <c r="E45" s="207"/>
      <c r="F45" s="207"/>
      <c r="G45" s="208">
        <f>SUM(G42:G44)</f>
        <v>0</v>
      </c>
      <c r="U45" s="211"/>
      <c r="V45" s="211"/>
      <c r="W45" s="211"/>
      <c r="X45" s="211"/>
      <c r="Y45" s="211"/>
      <c r="Z45" s="211"/>
      <c r="AA45" s="211"/>
    </row>
    <row r="46" spans="1:27" s="162" customFormat="1" x14ac:dyDescent="0.25">
      <c r="A46" s="220"/>
      <c r="U46" s="211"/>
      <c r="V46" s="211"/>
      <c r="W46" s="211"/>
      <c r="X46" s="211"/>
      <c r="Y46" s="211"/>
      <c r="Z46" s="211"/>
      <c r="AA46" s="211"/>
    </row>
    <row r="47" spans="1:27" s="162" customFormat="1" x14ac:dyDescent="0.25">
      <c r="A47" s="220"/>
      <c r="U47" s="211"/>
      <c r="V47" s="211"/>
      <c r="W47" s="211"/>
      <c r="X47" s="211"/>
      <c r="Y47" s="211"/>
      <c r="Z47" s="211"/>
      <c r="AA47" s="211"/>
    </row>
    <row r="48" spans="1:27" s="162" customFormat="1" x14ac:dyDescent="0.25">
      <c r="A48" s="261" t="s">
        <v>110</v>
      </c>
      <c r="B48" s="260"/>
      <c r="C48" s="252"/>
      <c r="D48" s="215"/>
      <c r="E48" s="215"/>
      <c r="F48" s="215"/>
      <c r="G48" s="215"/>
      <c r="H48" s="215"/>
      <c r="I48" s="215"/>
      <c r="J48" s="215"/>
      <c r="U48" s="211"/>
      <c r="V48" s="211"/>
      <c r="W48" s="211"/>
      <c r="X48" s="211"/>
      <c r="Y48" s="211"/>
      <c r="Z48" s="211"/>
      <c r="AA48" s="211"/>
    </row>
    <row r="49" spans="1:27" s="162" customFormat="1" x14ac:dyDescent="0.25">
      <c r="A49" s="220"/>
      <c r="C49" s="214"/>
      <c r="D49" s="215"/>
      <c r="E49" s="215"/>
      <c r="F49" s="215"/>
      <c r="G49" s="215"/>
      <c r="H49" s="215"/>
      <c r="I49" s="215"/>
      <c r="J49" s="215"/>
      <c r="U49" s="211"/>
      <c r="V49" s="211"/>
      <c r="W49" s="211"/>
      <c r="X49" s="211"/>
      <c r="Y49" s="211"/>
      <c r="Z49" s="211"/>
      <c r="AA49" s="211"/>
    </row>
    <row r="50" spans="1:27" s="162" customFormat="1" x14ac:dyDescent="0.25">
      <c r="A50" s="220"/>
      <c r="C50" s="215"/>
      <c r="D50" s="215"/>
      <c r="E50" s="215"/>
      <c r="F50" s="215"/>
      <c r="G50" s="215"/>
      <c r="H50" s="215"/>
      <c r="I50" s="215"/>
      <c r="J50" s="215"/>
      <c r="U50" s="211"/>
      <c r="V50" s="211"/>
      <c r="W50" s="211"/>
      <c r="X50" s="211"/>
      <c r="Y50" s="211"/>
      <c r="Z50" s="211"/>
      <c r="AA50" s="211"/>
    </row>
    <row r="51" spans="1:27" s="162" customFormat="1" x14ac:dyDescent="0.25">
      <c r="A51" s="220"/>
      <c r="C51" s="215"/>
      <c r="D51" s="215"/>
      <c r="E51" s="215"/>
      <c r="F51" s="215"/>
      <c r="G51" s="215"/>
      <c r="H51" s="215"/>
      <c r="I51" s="215"/>
      <c r="J51" s="215"/>
      <c r="U51" s="211"/>
      <c r="V51" s="211"/>
      <c r="W51" s="211"/>
      <c r="X51" s="211"/>
      <c r="Y51" s="211"/>
      <c r="Z51" s="211"/>
      <c r="AA51" s="211"/>
    </row>
    <row r="52" spans="1:27" s="162" customFormat="1" x14ac:dyDescent="0.25">
      <c r="A52" s="220"/>
      <c r="C52" s="215"/>
      <c r="D52" s="215"/>
      <c r="E52" s="215"/>
      <c r="F52" s="215"/>
      <c r="G52" s="215"/>
      <c r="H52" s="215"/>
      <c r="I52" s="215"/>
      <c r="J52" s="215"/>
      <c r="U52" s="211"/>
      <c r="V52" s="211"/>
      <c r="W52" s="211"/>
      <c r="X52" s="211"/>
      <c r="Y52" s="211"/>
      <c r="Z52" s="211"/>
      <c r="AA52" s="211"/>
    </row>
    <row r="53" spans="1:27" s="162" customFormat="1" x14ac:dyDescent="0.25">
      <c r="A53" s="220"/>
      <c r="C53" s="215"/>
      <c r="D53" s="215"/>
      <c r="E53" s="215"/>
      <c r="F53" s="215"/>
      <c r="G53" s="215"/>
      <c r="H53" s="215"/>
      <c r="I53" s="215"/>
      <c r="J53" s="215"/>
      <c r="U53" s="211"/>
      <c r="V53" s="211"/>
      <c r="W53" s="211"/>
      <c r="X53" s="211"/>
      <c r="Y53" s="211"/>
      <c r="Z53" s="211"/>
      <c r="AA53" s="211"/>
    </row>
    <row r="54" spans="1:27" s="162" customFormat="1" x14ac:dyDescent="0.25">
      <c r="A54" s="220"/>
      <c r="C54" s="215"/>
      <c r="D54" s="215"/>
      <c r="E54" s="215"/>
      <c r="F54" s="215"/>
      <c r="G54" s="215"/>
      <c r="H54" s="215"/>
      <c r="I54" s="215"/>
      <c r="J54" s="215"/>
      <c r="U54" s="211"/>
      <c r="V54" s="211"/>
      <c r="W54" s="211"/>
      <c r="X54" s="211"/>
      <c r="Y54" s="211"/>
      <c r="Z54" s="211"/>
      <c r="AA54" s="211"/>
    </row>
    <row r="55" spans="1:27" s="162" customFormat="1" x14ac:dyDescent="0.25">
      <c r="A55" s="220"/>
      <c r="C55" s="215"/>
      <c r="D55" s="215"/>
      <c r="E55" s="215"/>
      <c r="F55" s="215"/>
      <c r="G55" s="215"/>
      <c r="H55" s="215"/>
      <c r="I55" s="215"/>
      <c r="J55" s="215"/>
      <c r="U55" s="211"/>
      <c r="V55" s="211"/>
      <c r="W55" s="211"/>
      <c r="X55" s="211"/>
      <c r="Y55" s="211"/>
      <c r="Z55" s="211"/>
      <c r="AA55" s="211"/>
    </row>
    <row r="56" spans="1:27" s="162" customFormat="1" x14ac:dyDescent="0.25">
      <c r="A56" s="220"/>
      <c r="C56" s="215"/>
      <c r="D56" s="215"/>
      <c r="E56" s="215"/>
      <c r="F56" s="215"/>
      <c r="G56" s="215"/>
      <c r="H56" s="215"/>
      <c r="I56" s="215"/>
      <c r="J56" s="215"/>
      <c r="U56" s="211"/>
      <c r="V56" s="211"/>
      <c r="W56" s="211"/>
      <c r="X56" s="211"/>
      <c r="Y56" s="211"/>
      <c r="Z56" s="211"/>
      <c r="AA56" s="211"/>
    </row>
    <row r="57" spans="1:27" s="162" customFormat="1" x14ac:dyDescent="0.25">
      <c r="A57" s="220"/>
      <c r="C57" s="215"/>
      <c r="D57" s="215"/>
      <c r="E57" s="215"/>
      <c r="F57" s="215"/>
      <c r="G57" s="215"/>
      <c r="H57" s="215"/>
      <c r="I57" s="215"/>
      <c r="J57" s="215"/>
      <c r="U57" s="211"/>
      <c r="V57" s="211"/>
      <c r="W57" s="211"/>
      <c r="X57" s="211"/>
      <c r="Y57" s="211"/>
      <c r="Z57" s="211"/>
      <c r="AA57" s="211"/>
    </row>
    <row r="58" spans="1:27" s="162" customFormat="1" x14ac:dyDescent="0.25">
      <c r="A58" s="220"/>
      <c r="C58" s="215"/>
      <c r="D58" s="215"/>
      <c r="E58" s="215"/>
      <c r="F58" s="215"/>
      <c r="G58" s="215"/>
      <c r="H58" s="215"/>
      <c r="I58" s="215"/>
      <c r="J58" s="215"/>
      <c r="U58" s="211"/>
      <c r="V58" s="211"/>
      <c r="W58" s="211"/>
      <c r="X58" s="211"/>
      <c r="Y58" s="211"/>
      <c r="Z58" s="211"/>
      <c r="AA58" s="211"/>
    </row>
    <row r="59" spans="1:27" s="162" customFormat="1" x14ac:dyDescent="0.25">
      <c r="A59" s="220"/>
      <c r="C59" s="215"/>
      <c r="D59" s="215"/>
      <c r="E59" s="215"/>
      <c r="F59" s="215"/>
      <c r="G59" s="215"/>
      <c r="H59" s="215"/>
      <c r="I59" s="215"/>
      <c r="J59" s="215"/>
      <c r="U59" s="211"/>
      <c r="V59" s="211"/>
      <c r="W59" s="211"/>
      <c r="X59" s="211"/>
      <c r="Y59" s="211"/>
      <c r="Z59" s="211"/>
      <c r="AA59" s="211"/>
    </row>
    <row r="60" spans="1:27" s="162" customFormat="1" x14ac:dyDescent="0.25">
      <c r="A60" s="220"/>
      <c r="C60" s="215"/>
      <c r="D60" s="215"/>
      <c r="E60" s="215"/>
      <c r="F60" s="215"/>
      <c r="G60" s="215"/>
      <c r="H60" s="215"/>
      <c r="I60" s="215"/>
      <c r="J60" s="215"/>
      <c r="U60" s="211"/>
      <c r="V60" s="211"/>
      <c r="W60" s="211"/>
      <c r="X60" s="211"/>
      <c r="Y60" s="211"/>
      <c r="Z60" s="211"/>
      <c r="AA60" s="211"/>
    </row>
    <row r="61" spans="1:27" s="162" customFormat="1" x14ac:dyDescent="0.25">
      <c r="A61" s="220"/>
      <c r="U61" s="211"/>
      <c r="V61" s="211"/>
      <c r="W61" s="211"/>
      <c r="X61" s="211"/>
      <c r="Y61" s="211"/>
      <c r="Z61" s="211"/>
      <c r="AA61" s="211"/>
    </row>
    <row r="62" spans="1:27" s="162" customFormat="1" x14ac:dyDescent="0.25">
      <c r="A62" s="220"/>
      <c r="U62" s="211"/>
      <c r="V62" s="211"/>
      <c r="W62" s="211"/>
      <c r="X62" s="211"/>
      <c r="Y62" s="211"/>
      <c r="Z62" s="211"/>
      <c r="AA62" s="211"/>
    </row>
    <row r="63" spans="1:27" s="162" customFormat="1" x14ac:dyDescent="0.25">
      <c r="A63" s="220"/>
      <c r="U63" s="211"/>
      <c r="V63" s="211"/>
      <c r="W63" s="211"/>
      <c r="X63" s="211"/>
      <c r="Y63" s="211"/>
      <c r="Z63" s="211"/>
      <c r="AA63" s="211"/>
    </row>
    <row r="64" spans="1:27" s="162" customFormat="1" x14ac:dyDescent="0.25">
      <c r="A64" s="220"/>
      <c r="U64" s="211"/>
      <c r="V64" s="211"/>
      <c r="W64" s="211"/>
      <c r="X64" s="211"/>
      <c r="Y64" s="211"/>
      <c r="Z64" s="211"/>
      <c r="AA64" s="211"/>
    </row>
    <row r="65" spans="1:27" s="162" customFormat="1" x14ac:dyDescent="0.25">
      <c r="A65" s="220"/>
      <c r="U65" s="211"/>
      <c r="V65" s="211"/>
      <c r="W65" s="211"/>
      <c r="X65" s="211"/>
      <c r="Y65" s="211"/>
      <c r="Z65" s="211"/>
      <c r="AA65" s="211"/>
    </row>
    <row r="66" spans="1:27" s="162" customFormat="1" x14ac:dyDescent="0.25">
      <c r="A66" s="220"/>
      <c r="U66" s="211"/>
      <c r="V66" s="211"/>
      <c r="W66" s="211"/>
      <c r="X66" s="211"/>
      <c r="Y66" s="211"/>
      <c r="Z66" s="211"/>
      <c r="AA66" s="211"/>
    </row>
    <row r="67" spans="1:27" s="162" customFormat="1" x14ac:dyDescent="0.25">
      <c r="A67" s="220"/>
      <c r="U67" s="211"/>
      <c r="V67" s="211"/>
      <c r="W67" s="211"/>
      <c r="X67" s="211"/>
      <c r="Y67" s="211"/>
      <c r="Z67" s="211"/>
      <c r="AA67" s="211"/>
    </row>
    <row r="68" spans="1:27" s="162" customFormat="1" x14ac:dyDescent="0.25">
      <c r="A68" s="220"/>
      <c r="U68" s="211"/>
      <c r="V68" s="211"/>
      <c r="W68" s="211"/>
      <c r="X68" s="211"/>
      <c r="Y68" s="211"/>
      <c r="Z68" s="211"/>
      <c r="AA68" s="211"/>
    </row>
    <row r="69" spans="1:27" s="162" customFormat="1" x14ac:dyDescent="0.25">
      <c r="A69" s="220"/>
      <c r="U69" s="211"/>
      <c r="V69" s="211"/>
      <c r="W69" s="211"/>
      <c r="X69" s="211"/>
      <c r="Y69" s="211"/>
      <c r="Z69" s="211"/>
      <c r="AA69" s="211"/>
    </row>
    <row r="70" spans="1:27" s="162" customFormat="1" x14ac:dyDescent="0.25">
      <c r="A70" s="220"/>
      <c r="U70" s="211"/>
      <c r="V70" s="211"/>
      <c r="W70" s="211"/>
      <c r="X70" s="211"/>
      <c r="Y70" s="211"/>
      <c r="Z70" s="211"/>
      <c r="AA70" s="211"/>
    </row>
    <row r="71" spans="1:27" s="162" customFormat="1" x14ac:dyDescent="0.25">
      <c r="A71" s="220"/>
      <c r="U71" s="211"/>
      <c r="V71" s="211"/>
      <c r="W71" s="211"/>
      <c r="X71" s="211"/>
      <c r="Y71" s="211"/>
      <c r="Z71" s="211"/>
      <c r="AA71" s="211"/>
    </row>
    <row r="72" spans="1:27" s="162" customFormat="1" x14ac:dyDescent="0.25">
      <c r="A72" s="220"/>
      <c r="U72" s="211"/>
      <c r="V72" s="211"/>
      <c r="W72" s="211"/>
      <c r="X72" s="211"/>
      <c r="Y72" s="211"/>
      <c r="Z72" s="211"/>
      <c r="AA72" s="211"/>
    </row>
    <row r="73" spans="1:27" s="162" customFormat="1" x14ac:dyDescent="0.25">
      <c r="A73" s="220"/>
      <c r="U73" s="211"/>
      <c r="V73" s="211"/>
      <c r="W73" s="211"/>
      <c r="X73" s="211"/>
      <c r="Y73" s="211"/>
      <c r="Z73" s="211"/>
      <c r="AA73" s="211"/>
    </row>
    <row r="74" spans="1:27" s="162" customFormat="1" x14ac:dyDescent="0.25">
      <c r="A74" s="220"/>
      <c r="U74" s="211"/>
      <c r="V74" s="211"/>
      <c r="W74" s="211"/>
      <c r="X74" s="211"/>
      <c r="Y74" s="211"/>
      <c r="Z74" s="211"/>
      <c r="AA74" s="211"/>
    </row>
    <row r="75" spans="1:27" s="162" customFormat="1" x14ac:dyDescent="0.25">
      <c r="A75" s="220"/>
      <c r="U75" s="211"/>
      <c r="V75" s="211"/>
      <c r="W75" s="211"/>
      <c r="X75" s="211"/>
      <c r="Y75" s="211"/>
      <c r="Z75" s="211"/>
      <c r="AA75" s="211"/>
    </row>
    <row r="76" spans="1:27" s="162" customFormat="1" x14ac:dyDescent="0.25">
      <c r="A76" s="220"/>
      <c r="U76" s="211"/>
      <c r="V76" s="211"/>
      <c r="W76" s="211"/>
      <c r="X76" s="211"/>
      <c r="Y76" s="211"/>
      <c r="Z76" s="211"/>
      <c r="AA76" s="211"/>
    </row>
    <row r="77" spans="1:27" s="162" customFormat="1" x14ac:dyDescent="0.25">
      <c r="A77" s="220"/>
      <c r="U77" s="211"/>
      <c r="V77" s="211"/>
      <c r="W77" s="211"/>
      <c r="X77" s="211"/>
      <c r="Y77" s="211"/>
      <c r="Z77" s="211"/>
      <c r="AA77" s="211"/>
    </row>
    <row r="78" spans="1:27" s="162" customFormat="1" x14ac:dyDescent="0.25">
      <c r="A78" s="220"/>
      <c r="U78" s="211"/>
      <c r="V78" s="211"/>
      <c r="W78" s="211"/>
      <c r="X78" s="211"/>
      <c r="Y78" s="211"/>
      <c r="Z78" s="211"/>
      <c r="AA78" s="211"/>
    </row>
    <row r="79" spans="1:27" s="162" customFormat="1" x14ac:dyDescent="0.25">
      <c r="A79" s="220"/>
      <c r="U79" s="211"/>
      <c r="V79" s="211"/>
      <c r="W79" s="211"/>
      <c r="X79" s="211"/>
      <c r="Y79" s="211"/>
      <c r="Z79" s="211"/>
      <c r="AA79" s="211"/>
    </row>
    <row r="80" spans="1:27" s="162" customFormat="1" x14ac:dyDescent="0.25">
      <c r="A80" s="220"/>
      <c r="U80" s="211"/>
      <c r="V80" s="211"/>
      <c r="W80" s="211"/>
      <c r="X80" s="211"/>
      <c r="Y80" s="211"/>
      <c r="Z80" s="211"/>
      <c r="AA80" s="211"/>
    </row>
    <row r="81" spans="1:27" s="162" customFormat="1" x14ac:dyDescent="0.25">
      <c r="A81" s="220"/>
      <c r="U81" s="211"/>
      <c r="V81" s="211"/>
      <c r="W81" s="211"/>
      <c r="X81" s="211"/>
      <c r="Y81" s="211"/>
      <c r="Z81" s="211"/>
      <c r="AA81" s="211"/>
    </row>
    <row r="82" spans="1:27" s="162" customFormat="1" x14ac:dyDescent="0.25">
      <c r="A82" s="220"/>
      <c r="U82" s="211"/>
      <c r="V82" s="211"/>
      <c r="W82" s="211"/>
      <c r="X82" s="211"/>
      <c r="Y82" s="211"/>
      <c r="Z82" s="211"/>
      <c r="AA82" s="211"/>
    </row>
    <row r="83" spans="1:27" s="162" customFormat="1" x14ac:dyDescent="0.25">
      <c r="A83" s="220"/>
      <c r="U83" s="211"/>
      <c r="V83" s="211"/>
      <c r="W83" s="211"/>
      <c r="X83" s="211"/>
      <c r="Y83" s="211"/>
      <c r="Z83" s="211"/>
      <c r="AA83" s="211"/>
    </row>
    <row r="84" spans="1:27" s="162" customFormat="1" x14ac:dyDescent="0.25">
      <c r="A84" s="220"/>
      <c r="U84" s="211"/>
      <c r="V84" s="211"/>
      <c r="W84" s="211"/>
      <c r="X84" s="211"/>
      <c r="Y84" s="211"/>
      <c r="Z84" s="211"/>
      <c r="AA84" s="211"/>
    </row>
    <row r="85" spans="1:27" s="162" customFormat="1" x14ac:dyDescent="0.25">
      <c r="A85" s="220"/>
      <c r="U85" s="211"/>
      <c r="V85" s="211"/>
      <c r="W85" s="211"/>
      <c r="X85" s="211"/>
      <c r="Y85" s="211"/>
      <c r="Z85" s="211"/>
      <c r="AA85" s="211"/>
    </row>
    <row r="86" spans="1:27" s="162" customFormat="1" x14ac:dyDescent="0.25">
      <c r="A86" s="220"/>
      <c r="U86" s="211"/>
      <c r="V86" s="211"/>
      <c r="W86" s="211"/>
      <c r="X86" s="211"/>
      <c r="Y86" s="211"/>
      <c r="Z86" s="211"/>
      <c r="AA86" s="211"/>
    </row>
    <row r="87" spans="1:27" s="162" customFormat="1" x14ac:dyDescent="0.25">
      <c r="A87" s="220"/>
      <c r="U87" s="211"/>
      <c r="V87" s="211"/>
      <c r="W87" s="211"/>
      <c r="X87" s="211"/>
      <c r="Y87" s="211"/>
      <c r="Z87" s="211"/>
      <c r="AA87" s="211"/>
    </row>
    <row r="88" spans="1:27" s="162" customFormat="1" x14ac:dyDescent="0.25">
      <c r="A88" s="220"/>
      <c r="U88" s="211"/>
      <c r="V88" s="211"/>
      <c r="W88" s="211"/>
      <c r="X88" s="211"/>
      <c r="Y88" s="211"/>
      <c r="Z88" s="211"/>
      <c r="AA88" s="211"/>
    </row>
    <row r="89" spans="1:27" s="162" customFormat="1" x14ac:dyDescent="0.25">
      <c r="A89" s="220"/>
      <c r="U89" s="211"/>
      <c r="V89" s="211"/>
      <c r="W89" s="211"/>
      <c r="X89" s="211"/>
      <c r="Y89" s="211"/>
      <c r="Z89" s="211"/>
      <c r="AA89" s="211"/>
    </row>
    <row r="90" spans="1:27" s="162" customFormat="1" x14ac:dyDescent="0.25">
      <c r="A90" s="220"/>
      <c r="U90" s="211"/>
      <c r="V90" s="211"/>
      <c r="W90" s="211"/>
      <c r="X90" s="211"/>
      <c r="Y90" s="211"/>
      <c r="Z90" s="211"/>
      <c r="AA90" s="211"/>
    </row>
    <row r="91" spans="1:27" s="162" customFormat="1" x14ac:dyDescent="0.25">
      <c r="A91" s="220"/>
      <c r="U91" s="211"/>
      <c r="V91" s="211"/>
      <c r="W91" s="211"/>
      <c r="X91" s="211"/>
      <c r="Y91" s="211"/>
      <c r="Z91" s="211"/>
      <c r="AA91" s="211"/>
    </row>
    <row r="92" spans="1:27" s="162" customFormat="1" x14ac:dyDescent="0.25">
      <c r="A92" s="220"/>
      <c r="U92" s="211"/>
      <c r="V92" s="211"/>
      <c r="W92" s="211"/>
      <c r="X92" s="211"/>
      <c r="Y92" s="211"/>
      <c r="Z92" s="211"/>
      <c r="AA92" s="211"/>
    </row>
    <row r="93" spans="1:27" s="162" customFormat="1" x14ac:dyDescent="0.25">
      <c r="A93" s="220"/>
      <c r="U93" s="211"/>
      <c r="V93" s="211"/>
      <c r="W93" s="211"/>
      <c r="X93" s="211"/>
      <c r="Y93" s="211"/>
      <c r="Z93" s="211"/>
      <c r="AA93" s="211"/>
    </row>
    <row r="94" spans="1:27" s="162" customFormat="1" x14ac:dyDescent="0.25">
      <c r="A94" s="220"/>
      <c r="U94" s="211"/>
      <c r="V94" s="211"/>
      <c r="W94" s="211"/>
      <c r="X94" s="211"/>
      <c r="Y94" s="211"/>
      <c r="Z94" s="211"/>
      <c r="AA94" s="211"/>
    </row>
    <row r="95" spans="1:27" s="162" customFormat="1" x14ac:dyDescent="0.25">
      <c r="A95" s="220"/>
      <c r="U95" s="211"/>
      <c r="V95" s="211"/>
      <c r="W95" s="211"/>
      <c r="X95" s="211"/>
      <c r="Y95" s="211"/>
      <c r="Z95" s="211"/>
      <c r="AA95" s="211"/>
    </row>
    <row r="96" spans="1:27" s="162" customFormat="1" x14ac:dyDescent="0.25">
      <c r="A96" s="220"/>
      <c r="U96" s="211"/>
      <c r="V96" s="211"/>
      <c r="W96" s="211"/>
      <c r="X96" s="211"/>
      <c r="Y96" s="211"/>
      <c r="Z96" s="211"/>
      <c r="AA96" s="211"/>
    </row>
    <row r="97" spans="1:27" s="162" customFormat="1" x14ac:dyDescent="0.25">
      <c r="A97" s="220"/>
      <c r="U97" s="211"/>
      <c r="V97" s="211"/>
      <c r="W97" s="211"/>
      <c r="X97" s="211"/>
      <c r="Y97" s="211"/>
      <c r="Z97" s="211"/>
      <c r="AA97" s="211"/>
    </row>
    <row r="98" spans="1:27" s="162" customFormat="1" x14ac:dyDescent="0.25">
      <c r="A98" s="220"/>
      <c r="U98" s="211"/>
      <c r="V98" s="211"/>
      <c r="W98" s="211"/>
      <c r="X98" s="211"/>
      <c r="Y98" s="211"/>
      <c r="Z98" s="211"/>
      <c r="AA98" s="211"/>
    </row>
    <row r="99" spans="1:27" s="162" customFormat="1" x14ac:dyDescent="0.25">
      <c r="A99" s="220"/>
      <c r="U99" s="211"/>
      <c r="V99" s="211"/>
      <c r="W99" s="211"/>
      <c r="X99" s="211"/>
      <c r="Y99" s="211"/>
      <c r="Z99" s="211"/>
      <c r="AA99" s="211"/>
    </row>
    <row r="100" spans="1:27" s="162" customFormat="1" x14ac:dyDescent="0.25">
      <c r="A100" s="220"/>
      <c r="U100" s="211"/>
      <c r="V100" s="211"/>
      <c r="W100" s="211"/>
      <c r="X100" s="211"/>
      <c r="Y100" s="211"/>
      <c r="Z100" s="211"/>
      <c r="AA100" s="211"/>
    </row>
    <row r="101" spans="1:27" s="162" customFormat="1" x14ac:dyDescent="0.25">
      <c r="A101" s="220"/>
      <c r="U101" s="211"/>
      <c r="V101" s="211"/>
      <c r="W101" s="211"/>
      <c r="X101" s="211"/>
      <c r="Y101" s="211"/>
      <c r="Z101" s="211"/>
      <c r="AA101" s="211"/>
    </row>
    <row r="102" spans="1:27" s="162" customFormat="1" x14ac:dyDescent="0.25">
      <c r="A102" s="220"/>
      <c r="U102" s="211"/>
      <c r="V102" s="211"/>
      <c r="W102" s="211"/>
      <c r="X102" s="211"/>
      <c r="Y102" s="211"/>
      <c r="Z102" s="211"/>
      <c r="AA102" s="211"/>
    </row>
    <row r="103" spans="1:27" s="162" customFormat="1" x14ac:dyDescent="0.25">
      <c r="A103" s="220"/>
      <c r="U103" s="211"/>
      <c r="V103" s="211"/>
      <c r="W103" s="211"/>
      <c r="X103" s="211"/>
      <c r="Y103" s="211"/>
      <c r="Z103" s="211"/>
      <c r="AA103" s="211"/>
    </row>
    <row r="104" spans="1:27" s="162" customFormat="1" x14ac:dyDescent="0.25">
      <c r="A104" s="220"/>
      <c r="U104" s="211"/>
      <c r="V104" s="211"/>
      <c r="W104" s="211"/>
      <c r="X104" s="211"/>
      <c r="Y104" s="211"/>
      <c r="Z104" s="211"/>
      <c r="AA104" s="211"/>
    </row>
    <row r="105" spans="1:27" s="162" customFormat="1" x14ac:dyDescent="0.25">
      <c r="A105" s="220"/>
      <c r="U105" s="211"/>
      <c r="V105" s="211"/>
      <c r="W105" s="211"/>
      <c r="X105" s="211"/>
      <c r="Y105" s="211"/>
      <c r="Z105" s="211"/>
      <c r="AA105" s="211"/>
    </row>
    <row r="106" spans="1:27" s="162" customFormat="1" x14ac:dyDescent="0.25">
      <c r="A106" s="220"/>
      <c r="U106" s="211"/>
      <c r="V106" s="211"/>
      <c r="W106" s="211"/>
      <c r="X106" s="211"/>
      <c r="Y106" s="211"/>
      <c r="Z106" s="211"/>
      <c r="AA106" s="211"/>
    </row>
    <row r="107" spans="1:27" s="162" customFormat="1" x14ac:dyDescent="0.25">
      <c r="A107" s="220"/>
      <c r="U107" s="211"/>
      <c r="V107" s="211"/>
      <c r="W107" s="211"/>
      <c r="X107" s="211"/>
      <c r="Y107" s="211"/>
      <c r="Z107" s="211"/>
      <c r="AA107" s="211"/>
    </row>
    <row r="108" spans="1:27" s="162" customFormat="1" x14ac:dyDescent="0.25">
      <c r="A108" s="220"/>
      <c r="U108" s="211"/>
      <c r="V108" s="211"/>
      <c r="W108" s="211"/>
      <c r="X108" s="211"/>
      <c r="Y108" s="211"/>
      <c r="Z108" s="211"/>
      <c r="AA108" s="211"/>
    </row>
    <row r="109" spans="1:27" s="162" customFormat="1" x14ac:dyDescent="0.25">
      <c r="A109" s="220"/>
      <c r="U109" s="211"/>
      <c r="V109" s="211"/>
      <c r="W109" s="211"/>
      <c r="X109" s="211"/>
      <c r="Y109" s="211"/>
      <c r="Z109" s="211"/>
      <c r="AA109" s="211"/>
    </row>
    <row r="110" spans="1:27" s="162" customFormat="1" x14ac:dyDescent="0.25">
      <c r="A110" s="220"/>
      <c r="U110" s="211"/>
      <c r="V110" s="211"/>
      <c r="W110" s="211"/>
      <c r="X110" s="211"/>
      <c r="Y110" s="211"/>
      <c r="Z110" s="211"/>
      <c r="AA110" s="211"/>
    </row>
    <row r="111" spans="1:27" s="162" customFormat="1" x14ac:dyDescent="0.25">
      <c r="A111" s="220"/>
      <c r="U111" s="211"/>
      <c r="V111" s="211"/>
      <c r="W111" s="211"/>
      <c r="X111" s="211"/>
      <c r="Y111" s="211"/>
      <c r="Z111" s="211"/>
      <c r="AA111" s="211"/>
    </row>
    <row r="112" spans="1:27" s="162" customFormat="1" x14ac:dyDescent="0.25">
      <c r="A112" s="220"/>
      <c r="U112" s="211"/>
      <c r="V112" s="211"/>
      <c r="W112" s="211"/>
      <c r="X112" s="211"/>
      <c r="Y112" s="211"/>
      <c r="Z112" s="211"/>
      <c r="AA112" s="211"/>
    </row>
    <row r="113" spans="1:27" s="162" customFormat="1" x14ac:dyDescent="0.25">
      <c r="A113" s="220"/>
      <c r="U113" s="211"/>
      <c r="V113" s="211"/>
      <c r="W113" s="211"/>
      <c r="X113" s="211"/>
      <c r="Y113" s="211"/>
      <c r="Z113" s="211"/>
      <c r="AA113" s="211"/>
    </row>
    <row r="114" spans="1:27" s="162" customFormat="1" x14ac:dyDescent="0.25">
      <c r="A114" s="220"/>
      <c r="U114" s="211"/>
      <c r="V114" s="211"/>
      <c r="W114" s="211"/>
      <c r="X114" s="211"/>
      <c r="Y114" s="211"/>
      <c r="Z114" s="211"/>
      <c r="AA114" s="211"/>
    </row>
    <row r="115" spans="1:27" s="162" customFormat="1" x14ac:dyDescent="0.25">
      <c r="A115" s="220"/>
      <c r="U115" s="211"/>
      <c r="V115" s="211"/>
      <c r="W115" s="211"/>
      <c r="X115" s="211"/>
      <c r="Y115" s="211"/>
      <c r="Z115" s="211"/>
      <c r="AA115" s="211"/>
    </row>
    <row r="116" spans="1:27" s="162" customFormat="1" x14ac:dyDescent="0.25">
      <c r="A116" s="220"/>
      <c r="U116" s="211"/>
      <c r="V116" s="211"/>
      <c r="W116" s="211"/>
      <c r="X116" s="211"/>
      <c r="Y116" s="211"/>
      <c r="Z116" s="211"/>
      <c r="AA116" s="211"/>
    </row>
    <row r="117" spans="1:27" s="162" customFormat="1" x14ac:dyDescent="0.25">
      <c r="A117" s="220"/>
      <c r="U117" s="211"/>
      <c r="V117" s="211"/>
      <c r="W117" s="211"/>
      <c r="X117" s="211"/>
      <c r="Y117" s="211"/>
      <c r="Z117" s="211"/>
      <c r="AA117" s="211"/>
    </row>
    <row r="118" spans="1:27" s="162" customFormat="1" x14ac:dyDescent="0.25">
      <c r="A118" s="220"/>
      <c r="U118" s="211"/>
      <c r="V118" s="211"/>
      <c r="W118" s="211"/>
      <c r="X118" s="211"/>
      <c r="Y118" s="211"/>
      <c r="Z118" s="211"/>
      <c r="AA118" s="211"/>
    </row>
    <row r="119" spans="1:27" s="162" customFormat="1" x14ac:dyDescent="0.25">
      <c r="A119" s="220"/>
      <c r="U119" s="211"/>
      <c r="V119" s="211"/>
      <c r="W119" s="211"/>
      <c r="X119" s="211"/>
      <c r="Y119" s="211"/>
      <c r="Z119" s="211"/>
      <c r="AA119" s="211"/>
    </row>
    <row r="120" spans="1:27" s="162" customFormat="1" x14ac:dyDescent="0.25">
      <c r="A120" s="220"/>
      <c r="U120" s="211"/>
      <c r="V120" s="211"/>
      <c r="W120" s="211"/>
      <c r="X120" s="211"/>
      <c r="Y120" s="211"/>
      <c r="Z120" s="211"/>
      <c r="AA120" s="211"/>
    </row>
    <row r="121" spans="1:27" s="162" customFormat="1" x14ac:dyDescent="0.25">
      <c r="A121" s="220"/>
      <c r="U121" s="211"/>
      <c r="V121" s="211"/>
      <c r="W121" s="211"/>
      <c r="X121" s="211"/>
      <c r="Y121" s="211"/>
      <c r="Z121" s="211"/>
      <c r="AA121" s="211"/>
    </row>
    <row r="122" spans="1:27" s="162" customFormat="1" x14ac:dyDescent="0.25">
      <c r="A122" s="220"/>
      <c r="U122" s="211"/>
      <c r="V122" s="211"/>
      <c r="W122" s="211"/>
      <c r="X122" s="211"/>
      <c r="Y122" s="211"/>
      <c r="Z122" s="211"/>
      <c r="AA122" s="211"/>
    </row>
    <row r="123" spans="1:27" s="162" customFormat="1" x14ac:dyDescent="0.25">
      <c r="A123" s="220"/>
      <c r="U123" s="211"/>
      <c r="V123" s="211"/>
      <c r="W123" s="211"/>
      <c r="X123" s="211"/>
      <c r="Y123" s="211"/>
      <c r="Z123" s="211"/>
      <c r="AA123" s="211"/>
    </row>
    <row r="124" spans="1:27" s="162" customFormat="1" x14ac:dyDescent="0.25">
      <c r="A124" s="220"/>
      <c r="U124" s="211"/>
      <c r="V124" s="211"/>
      <c r="W124" s="211"/>
      <c r="X124" s="211"/>
      <c r="Y124" s="211"/>
      <c r="Z124" s="211"/>
      <c r="AA124" s="211"/>
    </row>
    <row r="125" spans="1:27" s="162" customFormat="1" x14ac:dyDescent="0.25">
      <c r="A125" s="220"/>
      <c r="U125" s="211"/>
      <c r="V125" s="211"/>
      <c r="W125" s="211"/>
      <c r="X125" s="211"/>
      <c r="Y125" s="211"/>
      <c r="Z125" s="211"/>
      <c r="AA125" s="211"/>
    </row>
    <row r="126" spans="1:27" s="162" customFormat="1" x14ac:dyDescent="0.25">
      <c r="A126" s="220"/>
      <c r="U126" s="211"/>
      <c r="V126" s="211"/>
      <c r="W126" s="211"/>
      <c r="X126" s="211"/>
      <c r="Y126" s="211"/>
      <c r="Z126" s="211"/>
      <c r="AA126" s="211"/>
    </row>
    <row r="127" spans="1:27" s="162" customFormat="1" x14ac:dyDescent="0.25">
      <c r="A127" s="220"/>
      <c r="U127" s="211"/>
      <c r="V127" s="211"/>
      <c r="W127" s="211"/>
      <c r="X127" s="211"/>
      <c r="Y127" s="211"/>
      <c r="Z127" s="211"/>
      <c r="AA127" s="211"/>
    </row>
    <row r="128" spans="1:27" s="162" customFormat="1" x14ac:dyDescent="0.25">
      <c r="A128" s="220"/>
      <c r="U128" s="211"/>
      <c r="V128" s="211"/>
      <c r="W128" s="211"/>
      <c r="X128" s="211"/>
      <c r="Y128" s="211"/>
      <c r="Z128" s="211"/>
      <c r="AA128" s="211"/>
    </row>
    <row r="129" spans="1:27" s="162" customFormat="1" x14ac:dyDescent="0.25">
      <c r="A129" s="220"/>
      <c r="U129" s="211"/>
      <c r="V129" s="211"/>
      <c r="W129" s="211"/>
      <c r="X129" s="211"/>
      <c r="Y129" s="211"/>
      <c r="Z129" s="211"/>
      <c r="AA129" s="211"/>
    </row>
    <row r="130" spans="1:27" s="162" customFormat="1" x14ac:dyDescent="0.25">
      <c r="A130" s="220"/>
      <c r="U130" s="211"/>
      <c r="V130" s="211"/>
      <c r="W130" s="211"/>
      <c r="X130" s="211"/>
      <c r="Y130" s="211"/>
      <c r="Z130" s="211"/>
      <c r="AA130" s="211"/>
    </row>
    <row r="131" spans="1:27" s="162" customFormat="1" x14ac:dyDescent="0.25">
      <c r="A131" s="220"/>
      <c r="U131" s="211"/>
      <c r="V131" s="211"/>
      <c r="W131" s="211"/>
      <c r="X131" s="211"/>
      <c r="Y131" s="211"/>
      <c r="Z131" s="211"/>
      <c r="AA131" s="211"/>
    </row>
    <row r="132" spans="1:27" s="162" customFormat="1" x14ac:dyDescent="0.25">
      <c r="A132" s="220"/>
      <c r="U132" s="211"/>
      <c r="V132" s="211"/>
      <c r="W132" s="211"/>
      <c r="X132" s="211"/>
      <c r="Y132" s="211"/>
      <c r="Z132" s="211"/>
      <c r="AA132" s="211"/>
    </row>
    <row r="133" spans="1:27" s="162" customFormat="1" x14ac:dyDescent="0.25">
      <c r="A133" s="220"/>
      <c r="U133" s="211"/>
      <c r="V133" s="211"/>
      <c r="W133" s="211"/>
      <c r="X133" s="211"/>
      <c r="Y133" s="211"/>
      <c r="Z133" s="211"/>
      <c r="AA133" s="211"/>
    </row>
    <row r="134" spans="1:27" s="162" customFormat="1" x14ac:dyDescent="0.25">
      <c r="A134" s="220"/>
      <c r="U134" s="211"/>
      <c r="V134" s="211"/>
      <c r="W134" s="211"/>
      <c r="X134" s="211"/>
      <c r="Y134" s="211"/>
      <c r="Z134" s="211"/>
      <c r="AA134" s="211"/>
    </row>
    <row r="135" spans="1:27" s="162" customFormat="1" x14ac:dyDescent="0.25">
      <c r="A135" s="220"/>
      <c r="U135" s="211"/>
      <c r="V135" s="211"/>
      <c r="W135" s="211"/>
      <c r="X135" s="211"/>
      <c r="Y135" s="211"/>
      <c r="Z135" s="211"/>
      <c r="AA135" s="211"/>
    </row>
    <row r="136" spans="1:27" s="162" customFormat="1" x14ac:dyDescent="0.25">
      <c r="A136" s="220"/>
      <c r="U136" s="211"/>
      <c r="V136" s="211"/>
      <c r="W136" s="211"/>
      <c r="X136" s="211"/>
      <c r="Y136" s="211"/>
      <c r="Z136" s="211"/>
      <c r="AA136" s="211"/>
    </row>
    <row r="137" spans="1:27" s="162" customFormat="1" x14ac:dyDescent="0.25">
      <c r="A137" s="220"/>
      <c r="U137" s="211"/>
      <c r="V137" s="211"/>
      <c r="W137" s="211"/>
      <c r="X137" s="211"/>
      <c r="Y137" s="211"/>
      <c r="Z137" s="211"/>
      <c r="AA137" s="211"/>
    </row>
    <row r="138" spans="1:27" s="162" customFormat="1" x14ac:dyDescent="0.25">
      <c r="A138" s="220"/>
      <c r="U138" s="211"/>
      <c r="V138" s="211"/>
      <c r="W138" s="211"/>
      <c r="X138" s="211"/>
      <c r="Y138" s="211"/>
      <c r="Z138" s="211"/>
      <c r="AA138" s="211"/>
    </row>
    <row r="139" spans="1:27" s="162" customFormat="1" x14ac:dyDescent="0.25">
      <c r="A139" s="220"/>
      <c r="U139" s="211"/>
      <c r="V139" s="211"/>
      <c r="W139" s="211"/>
      <c r="X139" s="211"/>
      <c r="Y139" s="211"/>
      <c r="Z139" s="211"/>
      <c r="AA139" s="211"/>
    </row>
    <row r="140" spans="1:27" s="162" customFormat="1" x14ac:dyDescent="0.25">
      <c r="A140" s="220"/>
      <c r="U140" s="211"/>
      <c r="V140" s="211"/>
      <c r="W140" s="211"/>
      <c r="X140" s="211"/>
      <c r="Y140" s="211"/>
      <c r="Z140" s="211"/>
      <c r="AA140" s="211"/>
    </row>
    <row r="141" spans="1:27" s="162" customFormat="1" x14ac:dyDescent="0.25">
      <c r="A141" s="220"/>
      <c r="U141" s="211"/>
      <c r="V141" s="211"/>
      <c r="W141" s="211"/>
      <c r="X141" s="211"/>
      <c r="Y141" s="211"/>
      <c r="Z141" s="211"/>
      <c r="AA141" s="211"/>
    </row>
    <row r="142" spans="1:27" s="162" customFormat="1" x14ac:dyDescent="0.25">
      <c r="A142" s="220"/>
      <c r="U142" s="211"/>
      <c r="V142" s="211"/>
      <c r="W142" s="211"/>
      <c r="X142" s="211"/>
      <c r="Y142" s="211"/>
      <c r="Z142" s="211"/>
      <c r="AA142" s="211"/>
    </row>
    <row r="143" spans="1:27" s="162" customFormat="1" x14ac:dyDescent="0.25">
      <c r="A143" s="220"/>
      <c r="U143" s="211"/>
      <c r="V143" s="211"/>
      <c r="W143" s="211"/>
      <c r="X143" s="211"/>
      <c r="Y143" s="211"/>
      <c r="Z143" s="211"/>
      <c r="AA143" s="211"/>
    </row>
    <row r="144" spans="1:27" s="162" customFormat="1" x14ac:dyDescent="0.25">
      <c r="A144" s="220"/>
      <c r="U144" s="211"/>
      <c r="V144" s="211"/>
      <c r="W144" s="211"/>
      <c r="X144" s="211"/>
      <c r="Y144" s="211"/>
      <c r="Z144" s="211"/>
      <c r="AA144" s="211"/>
    </row>
    <row r="145" spans="1:27" s="162" customFormat="1" x14ac:dyDescent="0.25">
      <c r="A145" s="220"/>
      <c r="U145" s="211"/>
      <c r="V145" s="211"/>
      <c r="W145" s="211"/>
      <c r="X145" s="211"/>
      <c r="Y145" s="211"/>
      <c r="Z145" s="211"/>
      <c r="AA145" s="211"/>
    </row>
    <row r="146" spans="1:27" s="162" customFormat="1" x14ac:dyDescent="0.25">
      <c r="A146" s="220"/>
      <c r="U146" s="211"/>
      <c r="V146" s="211"/>
      <c r="W146" s="211"/>
      <c r="X146" s="211"/>
      <c r="Y146" s="211"/>
      <c r="Z146" s="211"/>
      <c r="AA146" s="211"/>
    </row>
    <row r="147" spans="1:27" s="162" customFormat="1" x14ac:dyDescent="0.25">
      <c r="A147" s="220"/>
      <c r="U147" s="211"/>
      <c r="V147" s="211"/>
      <c r="W147" s="211"/>
      <c r="X147" s="211"/>
      <c r="Y147" s="211"/>
      <c r="Z147" s="211"/>
      <c r="AA147" s="211"/>
    </row>
    <row r="148" spans="1:27" s="162" customFormat="1" x14ac:dyDescent="0.25">
      <c r="A148" s="220"/>
      <c r="U148" s="211"/>
      <c r="V148" s="211"/>
      <c r="W148" s="211"/>
      <c r="X148" s="211"/>
      <c r="Y148" s="211"/>
      <c r="Z148" s="211"/>
      <c r="AA148" s="211"/>
    </row>
    <row r="149" spans="1:27" s="162" customFormat="1" x14ac:dyDescent="0.25">
      <c r="A149" s="220"/>
      <c r="U149" s="211"/>
      <c r="V149" s="211"/>
      <c r="W149" s="211"/>
      <c r="X149" s="211"/>
      <c r="Y149" s="211"/>
      <c r="Z149" s="211"/>
      <c r="AA149" s="211"/>
    </row>
    <row r="150" spans="1:27" s="162" customFormat="1" x14ac:dyDescent="0.25">
      <c r="A150" s="220"/>
      <c r="U150" s="211"/>
      <c r="V150" s="211"/>
      <c r="W150" s="211"/>
      <c r="X150" s="211"/>
      <c r="Y150" s="211"/>
      <c r="Z150" s="211"/>
      <c r="AA150" s="211"/>
    </row>
    <row r="151" spans="1:27" s="162" customFormat="1" x14ac:dyDescent="0.25">
      <c r="A151" s="220"/>
      <c r="U151" s="211"/>
      <c r="V151" s="211"/>
      <c r="W151" s="211"/>
      <c r="X151" s="211"/>
      <c r="Y151" s="211"/>
      <c r="Z151" s="211"/>
      <c r="AA151" s="211"/>
    </row>
    <row r="152" spans="1:27" s="162" customFormat="1" x14ac:dyDescent="0.25">
      <c r="A152" s="220"/>
      <c r="U152" s="211"/>
      <c r="V152" s="211"/>
      <c r="W152" s="211"/>
      <c r="X152" s="211"/>
      <c r="Y152" s="211"/>
      <c r="Z152" s="211"/>
      <c r="AA152" s="211"/>
    </row>
    <row r="153" spans="1:27" s="162" customFormat="1" x14ac:dyDescent="0.25">
      <c r="A153" s="220"/>
      <c r="U153" s="211"/>
      <c r="V153" s="211"/>
      <c r="W153" s="211"/>
      <c r="X153" s="211"/>
      <c r="Y153" s="211"/>
      <c r="Z153" s="211"/>
      <c r="AA153" s="211"/>
    </row>
    <row r="154" spans="1:27" s="162" customFormat="1" x14ac:dyDescent="0.25">
      <c r="A154" s="220"/>
      <c r="U154" s="211"/>
      <c r="V154" s="211"/>
      <c r="W154" s="211"/>
      <c r="X154" s="211"/>
      <c r="Y154" s="211"/>
      <c r="Z154" s="211"/>
      <c r="AA154" s="211"/>
    </row>
    <row r="155" spans="1:27" s="162" customFormat="1" x14ac:dyDescent="0.25">
      <c r="A155" s="220"/>
      <c r="U155" s="211"/>
      <c r="V155" s="211"/>
      <c r="W155" s="211"/>
      <c r="X155" s="211"/>
      <c r="Y155" s="211"/>
      <c r="Z155" s="211"/>
      <c r="AA155" s="211"/>
    </row>
    <row r="156" spans="1:27" s="162" customFormat="1" x14ac:dyDescent="0.25">
      <c r="A156" s="220"/>
      <c r="U156" s="211"/>
      <c r="V156" s="211"/>
      <c r="W156" s="211"/>
      <c r="X156" s="211"/>
      <c r="Y156" s="211"/>
      <c r="Z156" s="211"/>
      <c r="AA156" s="211"/>
    </row>
    <row r="157" spans="1:27" s="162" customFormat="1" x14ac:dyDescent="0.25">
      <c r="A157" s="220"/>
      <c r="U157" s="211"/>
      <c r="V157" s="211"/>
      <c r="W157" s="211"/>
      <c r="X157" s="211"/>
      <c r="Y157" s="211"/>
      <c r="Z157" s="211"/>
      <c r="AA157" s="211"/>
    </row>
    <row r="158" spans="1:27" s="162" customFormat="1" x14ac:dyDescent="0.25">
      <c r="A158" s="220"/>
      <c r="U158" s="211"/>
      <c r="V158" s="211"/>
      <c r="W158" s="211"/>
      <c r="X158" s="211"/>
      <c r="Y158" s="211"/>
      <c r="Z158" s="211"/>
      <c r="AA158" s="211"/>
    </row>
    <row r="159" spans="1:27" s="162" customFormat="1" x14ac:dyDescent="0.25">
      <c r="A159" s="220"/>
      <c r="U159" s="211"/>
      <c r="V159" s="211"/>
      <c r="W159" s="211"/>
      <c r="X159" s="211"/>
      <c r="Y159" s="211"/>
      <c r="Z159" s="211"/>
      <c r="AA159" s="211"/>
    </row>
    <row r="160" spans="1:27" s="162" customFormat="1" x14ac:dyDescent="0.25">
      <c r="A160" s="220"/>
      <c r="U160" s="211"/>
      <c r="V160" s="211"/>
      <c r="W160" s="211"/>
      <c r="X160" s="211"/>
      <c r="Y160" s="211"/>
      <c r="Z160" s="211"/>
      <c r="AA160" s="211"/>
    </row>
    <row r="161" spans="1:27" s="162" customFormat="1" x14ac:dyDescent="0.25">
      <c r="A161" s="220"/>
      <c r="U161" s="211"/>
      <c r="V161" s="211"/>
      <c r="W161" s="211"/>
      <c r="X161" s="211"/>
      <c r="Y161" s="211"/>
      <c r="Z161" s="211"/>
      <c r="AA161" s="211"/>
    </row>
    <row r="162" spans="1:27" s="162" customFormat="1" x14ac:dyDescent="0.25">
      <c r="A162" s="220"/>
      <c r="U162" s="211"/>
      <c r="V162" s="211"/>
      <c r="W162" s="211"/>
      <c r="X162" s="211"/>
      <c r="Y162" s="211"/>
      <c r="Z162" s="211"/>
      <c r="AA162" s="211"/>
    </row>
    <row r="163" spans="1:27" s="162" customFormat="1" x14ac:dyDescent="0.25">
      <c r="A163" s="220"/>
      <c r="U163" s="211"/>
      <c r="V163" s="211"/>
      <c r="W163" s="211"/>
      <c r="X163" s="211"/>
      <c r="Y163" s="211"/>
      <c r="Z163" s="211"/>
      <c r="AA163" s="211"/>
    </row>
    <row r="164" spans="1:27" s="162" customFormat="1" x14ac:dyDescent="0.25">
      <c r="A164" s="220"/>
      <c r="U164" s="211"/>
      <c r="V164" s="211"/>
      <c r="W164" s="211"/>
      <c r="X164" s="211"/>
      <c r="Y164" s="211"/>
      <c r="Z164" s="211"/>
      <c r="AA164" s="211"/>
    </row>
    <row r="165" spans="1:27" s="162" customFormat="1" x14ac:dyDescent="0.25">
      <c r="A165" s="220"/>
      <c r="U165" s="211"/>
      <c r="V165" s="211"/>
      <c r="W165" s="211"/>
      <c r="X165" s="211"/>
      <c r="Y165" s="211"/>
      <c r="Z165" s="211"/>
      <c r="AA165" s="211"/>
    </row>
    <row r="166" spans="1:27" s="162" customFormat="1" x14ac:dyDescent="0.25">
      <c r="A166" s="220"/>
      <c r="U166" s="211"/>
      <c r="V166" s="211"/>
      <c r="W166" s="211"/>
      <c r="X166" s="211"/>
      <c r="Y166" s="211"/>
      <c r="Z166" s="211"/>
      <c r="AA166" s="211"/>
    </row>
    <row r="167" spans="1:27" s="162" customFormat="1" x14ac:dyDescent="0.25">
      <c r="A167" s="220"/>
      <c r="U167" s="211"/>
      <c r="V167" s="211"/>
      <c r="W167" s="211"/>
      <c r="X167" s="211"/>
      <c r="Y167" s="211"/>
      <c r="Z167" s="211"/>
      <c r="AA167" s="211"/>
    </row>
    <row r="168" spans="1:27" s="162" customFormat="1" x14ac:dyDescent="0.25">
      <c r="A168" s="220"/>
      <c r="U168" s="211"/>
      <c r="V168" s="211"/>
      <c r="W168" s="211"/>
      <c r="X168" s="211"/>
      <c r="Y168" s="211"/>
      <c r="Z168" s="211"/>
      <c r="AA168" s="211"/>
    </row>
    <row r="169" spans="1:27" s="162" customFormat="1" x14ac:dyDescent="0.25">
      <c r="A169" s="220"/>
      <c r="U169" s="211"/>
      <c r="V169" s="211"/>
      <c r="W169" s="211"/>
      <c r="X169" s="211"/>
      <c r="Y169" s="211"/>
      <c r="Z169" s="211"/>
      <c r="AA169" s="211"/>
    </row>
    <row r="170" spans="1:27" s="162" customFormat="1" x14ac:dyDescent="0.25">
      <c r="A170" s="220"/>
      <c r="U170" s="211"/>
      <c r="V170" s="211"/>
      <c r="W170" s="211"/>
      <c r="X170" s="211"/>
      <c r="Y170" s="211"/>
      <c r="Z170" s="211"/>
      <c r="AA170" s="211"/>
    </row>
    <row r="171" spans="1:27" s="162" customFormat="1" x14ac:dyDescent="0.25">
      <c r="A171" s="220"/>
      <c r="U171" s="211"/>
      <c r="V171" s="211"/>
      <c r="W171" s="211"/>
      <c r="X171" s="211"/>
      <c r="Y171" s="211"/>
      <c r="Z171" s="211"/>
      <c r="AA171" s="211"/>
    </row>
    <row r="172" spans="1:27" s="162" customFormat="1" x14ac:dyDescent="0.25">
      <c r="A172" s="220"/>
      <c r="U172" s="211"/>
      <c r="V172" s="211"/>
      <c r="W172" s="211"/>
      <c r="X172" s="211"/>
      <c r="Y172" s="211"/>
      <c r="Z172" s="211"/>
      <c r="AA172" s="211"/>
    </row>
    <row r="173" spans="1:27" s="162" customFormat="1" x14ac:dyDescent="0.25">
      <c r="A173" s="220"/>
      <c r="U173" s="211"/>
      <c r="V173" s="211"/>
      <c r="W173" s="211"/>
      <c r="X173" s="211"/>
      <c r="Y173" s="211"/>
      <c r="Z173" s="211"/>
      <c r="AA173" s="211"/>
    </row>
    <row r="174" spans="1:27" s="162" customFormat="1" x14ac:dyDescent="0.25">
      <c r="A174" s="220"/>
      <c r="U174" s="211"/>
      <c r="V174" s="211"/>
      <c r="W174" s="211"/>
      <c r="X174" s="211"/>
      <c r="Y174" s="211"/>
      <c r="Z174" s="211"/>
      <c r="AA174" s="211"/>
    </row>
    <row r="175" spans="1:27" s="162" customFormat="1" x14ac:dyDescent="0.25">
      <c r="A175" s="220"/>
      <c r="U175" s="211"/>
      <c r="V175" s="211"/>
      <c r="W175" s="211"/>
      <c r="X175" s="211"/>
      <c r="Y175" s="211"/>
      <c r="Z175" s="211"/>
      <c r="AA175" s="211"/>
    </row>
    <row r="176" spans="1:27" s="162" customFormat="1" x14ac:dyDescent="0.25">
      <c r="A176" s="220"/>
      <c r="U176" s="211"/>
      <c r="V176" s="211"/>
      <c r="W176" s="211"/>
      <c r="X176" s="211"/>
      <c r="Y176" s="211"/>
      <c r="Z176" s="211"/>
      <c r="AA176" s="211"/>
    </row>
    <row r="177" spans="1:27" s="162" customFormat="1" x14ac:dyDescent="0.25">
      <c r="A177" s="220"/>
      <c r="U177" s="211"/>
      <c r="V177" s="211"/>
      <c r="W177" s="211"/>
      <c r="X177" s="211"/>
      <c r="Y177" s="211"/>
      <c r="Z177" s="211"/>
      <c r="AA177" s="211"/>
    </row>
    <row r="178" spans="1:27" s="162" customFormat="1" x14ac:dyDescent="0.25">
      <c r="A178" s="220"/>
      <c r="U178" s="211"/>
      <c r="V178" s="211"/>
      <c r="W178" s="211"/>
      <c r="X178" s="211"/>
      <c r="Y178" s="211"/>
      <c r="Z178" s="211"/>
      <c r="AA178" s="211"/>
    </row>
    <row r="179" spans="1:27" s="162" customFormat="1" x14ac:dyDescent="0.25">
      <c r="A179" s="220"/>
      <c r="U179" s="211"/>
      <c r="V179" s="211"/>
      <c r="W179" s="211"/>
      <c r="X179" s="211"/>
      <c r="Y179" s="211"/>
      <c r="Z179" s="211"/>
      <c r="AA179" s="211"/>
    </row>
    <row r="180" spans="1:27" s="162" customFormat="1" x14ac:dyDescent="0.25">
      <c r="A180" s="220"/>
      <c r="U180" s="211"/>
      <c r="V180" s="211"/>
      <c r="W180" s="211"/>
      <c r="X180" s="211"/>
      <c r="Y180" s="211"/>
      <c r="Z180" s="211"/>
      <c r="AA180" s="211"/>
    </row>
    <row r="181" spans="1:27" s="162" customFormat="1" x14ac:dyDescent="0.25">
      <c r="A181" s="220"/>
      <c r="U181" s="211"/>
      <c r="V181" s="211"/>
      <c r="W181" s="211"/>
      <c r="X181" s="211"/>
      <c r="Y181" s="211"/>
      <c r="Z181" s="211"/>
      <c r="AA181" s="211"/>
    </row>
    <row r="182" spans="1:27" s="162" customFormat="1" x14ac:dyDescent="0.25">
      <c r="A182" s="220"/>
      <c r="U182" s="211"/>
      <c r="V182" s="211"/>
      <c r="W182" s="211"/>
      <c r="X182" s="211"/>
      <c r="Y182" s="211"/>
      <c r="Z182" s="211"/>
      <c r="AA182" s="211"/>
    </row>
    <row r="183" spans="1:27" s="162" customFormat="1" x14ac:dyDescent="0.25">
      <c r="A183" s="220"/>
      <c r="U183" s="211"/>
      <c r="V183" s="211"/>
      <c r="W183" s="211"/>
      <c r="X183" s="211"/>
      <c r="Y183" s="211"/>
      <c r="Z183" s="211"/>
      <c r="AA183" s="211"/>
    </row>
    <row r="184" spans="1:27" s="162" customFormat="1" x14ac:dyDescent="0.25">
      <c r="A184" s="220"/>
      <c r="U184" s="211"/>
      <c r="V184" s="211"/>
      <c r="W184" s="211"/>
      <c r="X184" s="211"/>
      <c r="Y184" s="211"/>
      <c r="Z184" s="211"/>
      <c r="AA184" s="211"/>
    </row>
    <row r="185" spans="1:27" s="162" customFormat="1" x14ac:dyDescent="0.25">
      <c r="A185" s="220"/>
      <c r="U185" s="211"/>
      <c r="V185" s="211"/>
      <c r="W185" s="211"/>
      <c r="X185" s="211"/>
      <c r="Y185" s="211"/>
      <c r="Z185" s="211"/>
      <c r="AA185" s="211"/>
    </row>
    <row r="186" spans="1:27" s="162" customFormat="1" x14ac:dyDescent="0.25">
      <c r="A186" s="220"/>
      <c r="U186" s="211"/>
      <c r="V186" s="211"/>
      <c r="W186" s="211"/>
      <c r="X186" s="211"/>
      <c r="Y186" s="211"/>
      <c r="Z186" s="211"/>
      <c r="AA186" s="211"/>
    </row>
    <row r="187" spans="1:27" s="162" customFormat="1" x14ac:dyDescent="0.25">
      <c r="A187" s="220"/>
      <c r="U187" s="211"/>
      <c r="V187" s="211"/>
      <c r="W187" s="211"/>
      <c r="X187" s="211"/>
      <c r="Y187" s="211"/>
      <c r="Z187" s="211"/>
      <c r="AA187" s="211"/>
    </row>
    <row r="188" spans="1:27" s="162" customFormat="1" x14ac:dyDescent="0.25">
      <c r="A188" s="220"/>
      <c r="U188" s="211"/>
      <c r="V188" s="211"/>
      <c r="W188" s="211"/>
      <c r="X188" s="211"/>
      <c r="Y188" s="211"/>
      <c r="Z188" s="211"/>
      <c r="AA188" s="211"/>
    </row>
    <row r="189" spans="1:27" s="162" customFormat="1" x14ac:dyDescent="0.25">
      <c r="A189" s="220"/>
      <c r="U189" s="211"/>
      <c r="V189" s="211"/>
      <c r="W189" s="211"/>
      <c r="X189" s="211"/>
      <c r="Y189" s="211"/>
      <c r="Z189" s="211"/>
      <c r="AA189" s="211"/>
    </row>
    <row r="190" spans="1:27" s="162" customFormat="1" x14ac:dyDescent="0.25">
      <c r="A190" s="220"/>
      <c r="U190" s="211"/>
      <c r="V190" s="211"/>
      <c r="W190" s="211"/>
      <c r="X190" s="211"/>
      <c r="Y190" s="211"/>
      <c r="Z190" s="211"/>
      <c r="AA190" s="211"/>
    </row>
    <row r="191" spans="1:27" s="162" customFormat="1" x14ac:dyDescent="0.25">
      <c r="A191" s="220"/>
      <c r="U191" s="211"/>
      <c r="V191" s="211"/>
      <c r="W191" s="211"/>
      <c r="X191" s="211"/>
      <c r="Y191" s="211"/>
      <c r="Z191" s="211"/>
      <c r="AA191" s="211"/>
    </row>
    <row r="192" spans="1:27" s="162" customFormat="1" x14ac:dyDescent="0.25">
      <c r="A192" s="220"/>
      <c r="U192" s="211"/>
      <c r="V192" s="211"/>
      <c r="W192" s="211"/>
      <c r="X192" s="211"/>
      <c r="Y192" s="211"/>
      <c r="Z192" s="211"/>
      <c r="AA192" s="211"/>
    </row>
    <row r="193" spans="1:27" s="162" customFormat="1" x14ac:dyDescent="0.25">
      <c r="A193" s="220"/>
      <c r="U193" s="211"/>
      <c r="V193" s="211"/>
      <c r="W193" s="211"/>
      <c r="X193" s="211"/>
      <c r="Y193" s="211"/>
      <c r="Z193" s="211"/>
      <c r="AA193" s="211"/>
    </row>
    <row r="194" spans="1:27" s="162" customFormat="1" x14ac:dyDescent="0.25">
      <c r="A194" s="220"/>
      <c r="U194" s="211"/>
      <c r="V194" s="211"/>
      <c r="W194" s="211"/>
      <c r="X194" s="211"/>
      <c r="Y194" s="211"/>
      <c r="Z194" s="211"/>
      <c r="AA194" s="211"/>
    </row>
    <row r="195" spans="1:27" s="162" customFormat="1" x14ac:dyDescent="0.25">
      <c r="A195" s="220"/>
      <c r="U195" s="211"/>
      <c r="V195" s="211"/>
      <c r="W195" s="211"/>
      <c r="X195" s="211"/>
      <c r="Y195" s="211"/>
      <c r="Z195" s="211"/>
      <c r="AA195" s="211"/>
    </row>
    <row r="196" spans="1:27" s="162" customFormat="1" x14ac:dyDescent="0.25">
      <c r="A196" s="220"/>
      <c r="U196" s="211"/>
      <c r="V196" s="211"/>
      <c r="W196" s="211"/>
      <c r="X196" s="211"/>
      <c r="Y196" s="211"/>
      <c r="Z196" s="211"/>
      <c r="AA196" s="211"/>
    </row>
    <row r="197" spans="1:27" s="162" customFormat="1" x14ac:dyDescent="0.25">
      <c r="A197" s="220"/>
      <c r="U197" s="211"/>
      <c r="V197" s="211"/>
      <c r="W197" s="211"/>
      <c r="X197" s="211"/>
      <c r="Y197" s="211"/>
      <c r="Z197" s="211"/>
      <c r="AA197" s="211"/>
    </row>
    <row r="198" spans="1:27" s="162" customFormat="1" x14ac:dyDescent="0.25">
      <c r="A198" s="220"/>
      <c r="U198" s="211"/>
      <c r="V198" s="211"/>
      <c r="W198" s="211"/>
      <c r="X198" s="211"/>
      <c r="Y198" s="211"/>
      <c r="Z198" s="211"/>
      <c r="AA198" s="211"/>
    </row>
    <row r="199" spans="1:27" s="162" customFormat="1" x14ac:dyDescent="0.25">
      <c r="A199" s="220"/>
      <c r="U199" s="211"/>
      <c r="V199" s="211"/>
      <c r="W199" s="211"/>
      <c r="X199" s="211"/>
      <c r="Y199" s="211"/>
      <c r="Z199" s="211"/>
      <c r="AA199" s="211"/>
    </row>
    <row r="200" spans="1:27" s="162" customFormat="1" x14ac:dyDescent="0.25">
      <c r="A200" s="220"/>
      <c r="U200" s="211"/>
      <c r="V200" s="211"/>
      <c r="W200" s="211"/>
      <c r="X200" s="211"/>
      <c r="Y200" s="211"/>
      <c r="Z200" s="211"/>
      <c r="AA200" s="211"/>
    </row>
    <row r="201" spans="1:27" s="162" customFormat="1" x14ac:dyDescent="0.25">
      <c r="A201" s="220"/>
      <c r="U201" s="211"/>
      <c r="V201" s="211"/>
      <c r="W201" s="211"/>
      <c r="X201" s="211"/>
      <c r="Y201" s="211"/>
      <c r="Z201" s="211"/>
      <c r="AA201" s="211"/>
    </row>
    <row r="202" spans="1:27" s="162" customFormat="1" x14ac:dyDescent="0.25">
      <c r="A202" s="220"/>
      <c r="U202" s="211"/>
      <c r="V202" s="211"/>
      <c r="W202" s="211"/>
      <c r="X202" s="211"/>
      <c r="Y202" s="211"/>
      <c r="Z202" s="211"/>
      <c r="AA202" s="211"/>
    </row>
    <row r="203" spans="1:27" s="162" customFormat="1" x14ac:dyDescent="0.25">
      <c r="A203" s="220"/>
      <c r="U203" s="211"/>
      <c r="V203" s="211"/>
      <c r="W203" s="211"/>
      <c r="X203" s="211"/>
      <c r="Y203" s="211"/>
      <c r="Z203" s="211"/>
      <c r="AA203" s="211"/>
    </row>
    <row r="204" spans="1:27" s="162" customFormat="1" x14ac:dyDescent="0.25">
      <c r="A204" s="220"/>
      <c r="U204" s="211"/>
      <c r="V204" s="211"/>
      <c r="W204" s="211"/>
      <c r="X204" s="211"/>
      <c r="Y204" s="211"/>
      <c r="Z204" s="211"/>
      <c r="AA204" s="211"/>
    </row>
    <row r="205" spans="1:27" s="162" customFormat="1" x14ac:dyDescent="0.25">
      <c r="A205" s="220"/>
      <c r="U205" s="211"/>
      <c r="V205" s="211"/>
      <c r="W205" s="211"/>
      <c r="X205" s="211"/>
      <c r="Y205" s="211"/>
      <c r="Z205" s="211"/>
      <c r="AA205" s="211"/>
    </row>
    <row r="206" spans="1:27" s="162" customFormat="1" x14ac:dyDescent="0.25">
      <c r="A206" s="220"/>
      <c r="U206" s="211"/>
      <c r="V206" s="211"/>
      <c r="W206" s="211"/>
      <c r="X206" s="211"/>
      <c r="Y206" s="211"/>
      <c r="Z206" s="211"/>
      <c r="AA206" s="211"/>
    </row>
    <row r="207" spans="1:27" s="162" customFormat="1" x14ac:dyDescent="0.25">
      <c r="A207" s="220"/>
      <c r="U207" s="211"/>
      <c r="V207" s="211"/>
      <c r="W207" s="211"/>
      <c r="X207" s="211"/>
      <c r="Y207" s="211"/>
      <c r="Z207" s="211"/>
      <c r="AA207" s="211"/>
    </row>
    <row r="208" spans="1:27" s="162" customFormat="1" x14ac:dyDescent="0.25">
      <c r="A208" s="220"/>
      <c r="U208" s="211"/>
      <c r="V208" s="211"/>
      <c r="W208" s="211"/>
      <c r="X208" s="211"/>
      <c r="Y208" s="211"/>
      <c r="Z208" s="211"/>
      <c r="AA208" s="211"/>
    </row>
    <row r="209" spans="1:27" s="162" customFormat="1" x14ac:dyDescent="0.25">
      <c r="A209" s="220"/>
      <c r="U209" s="211"/>
      <c r="V209" s="211"/>
      <c r="W209" s="211"/>
      <c r="X209" s="211"/>
      <c r="Y209" s="211"/>
      <c r="Z209" s="211"/>
      <c r="AA209" s="211"/>
    </row>
    <row r="210" spans="1:27" s="162" customFormat="1" x14ac:dyDescent="0.25">
      <c r="A210" s="220"/>
      <c r="U210" s="211"/>
      <c r="V210" s="211"/>
      <c r="W210" s="211"/>
      <c r="X210" s="211"/>
      <c r="Y210" s="211"/>
      <c r="Z210" s="211"/>
      <c r="AA210" s="211"/>
    </row>
    <row r="211" spans="1:27" s="162" customFormat="1" x14ac:dyDescent="0.25">
      <c r="A211" s="220"/>
      <c r="U211" s="211"/>
      <c r="V211" s="211"/>
      <c r="W211" s="211"/>
      <c r="X211" s="211"/>
      <c r="Y211" s="211"/>
      <c r="Z211" s="211"/>
      <c r="AA211" s="211"/>
    </row>
    <row r="212" spans="1:27" s="162" customFormat="1" x14ac:dyDescent="0.25">
      <c r="A212" s="220"/>
      <c r="U212" s="211"/>
      <c r="V212" s="211"/>
      <c r="W212" s="211"/>
      <c r="X212" s="211"/>
      <c r="Y212" s="211"/>
      <c r="Z212" s="211"/>
      <c r="AA212" s="211"/>
    </row>
    <row r="213" spans="1:27" s="162" customFormat="1" x14ac:dyDescent="0.25">
      <c r="A213" s="220"/>
      <c r="U213" s="211"/>
      <c r="V213" s="211"/>
      <c r="W213" s="211"/>
      <c r="X213" s="211"/>
      <c r="Y213" s="211"/>
      <c r="Z213" s="211"/>
      <c r="AA213" s="211"/>
    </row>
    <row r="214" spans="1:27" s="162" customFormat="1" x14ac:dyDescent="0.25">
      <c r="A214" s="220"/>
      <c r="U214" s="211"/>
      <c r="V214" s="211"/>
      <c r="W214" s="211"/>
      <c r="X214" s="211"/>
      <c r="Y214" s="211"/>
      <c r="Z214" s="211"/>
      <c r="AA214" s="211"/>
    </row>
    <row r="215" spans="1:27" s="162" customFormat="1" x14ac:dyDescent="0.25">
      <c r="A215" s="220"/>
      <c r="U215" s="211"/>
      <c r="V215" s="211"/>
      <c r="W215" s="211"/>
      <c r="X215" s="211"/>
      <c r="Y215" s="211"/>
      <c r="Z215" s="211"/>
      <c r="AA215" s="211"/>
    </row>
    <row r="216" spans="1:27" s="162" customFormat="1" x14ac:dyDescent="0.25">
      <c r="A216" s="220"/>
      <c r="U216" s="211"/>
      <c r="V216" s="211"/>
      <c r="W216" s="211"/>
      <c r="X216" s="211"/>
      <c r="Y216" s="211"/>
      <c r="Z216" s="211"/>
      <c r="AA216" s="211"/>
    </row>
    <row r="217" spans="1:27" s="162" customFormat="1" x14ac:dyDescent="0.25">
      <c r="A217" s="220"/>
      <c r="U217" s="211"/>
      <c r="V217" s="211"/>
      <c r="W217" s="211"/>
      <c r="X217" s="211"/>
      <c r="Y217" s="211"/>
      <c r="Z217" s="211"/>
      <c r="AA217" s="211"/>
    </row>
    <row r="218" spans="1:27" s="162" customFormat="1" x14ac:dyDescent="0.25">
      <c r="A218" s="220"/>
      <c r="U218" s="211"/>
      <c r="V218" s="211"/>
      <c r="W218" s="211"/>
      <c r="X218" s="211"/>
      <c r="Y218" s="211"/>
      <c r="Z218" s="211"/>
      <c r="AA218" s="211"/>
    </row>
    <row r="219" spans="1:27" s="162" customFormat="1" x14ac:dyDescent="0.25">
      <c r="A219" s="220"/>
      <c r="U219" s="211"/>
      <c r="V219" s="211"/>
      <c r="W219" s="211"/>
      <c r="X219" s="211"/>
      <c r="Y219" s="211"/>
      <c r="Z219" s="211"/>
      <c r="AA219" s="211"/>
    </row>
    <row r="220" spans="1:27" s="162" customFormat="1" x14ac:dyDescent="0.25">
      <c r="A220" s="220"/>
      <c r="U220" s="211"/>
      <c r="V220" s="211"/>
      <c r="W220" s="211"/>
      <c r="X220" s="211"/>
      <c r="Y220" s="211"/>
      <c r="Z220" s="211"/>
      <c r="AA220" s="211"/>
    </row>
    <row r="221" spans="1:27" s="162" customFormat="1" x14ac:dyDescent="0.25">
      <c r="A221" s="220"/>
      <c r="U221" s="211"/>
      <c r="V221" s="211"/>
      <c r="W221" s="211"/>
      <c r="X221" s="211"/>
      <c r="Y221" s="211"/>
      <c r="Z221" s="211"/>
      <c r="AA221" s="211"/>
    </row>
    <row r="222" spans="1:27" s="162" customFormat="1" x14ac:dyDescent="0.25">
      <c r="A222" s="220"/>
      <c r="U222" s="211"/>
      <c r="V222" s="211"/>
      <c r="W222" s="211"/>
      <c r="X222" s="211"/>
      <c r="Y222" s="211"/>
      <c r="Z222" s="211"/>
      <c r="AA222" s="211"/>
    </row>
    <row r="223" spans="1:27" s="162" customFormat="1" x14ac:dyDescent="0.25">
      <c r="A223" s="220"/>
      <c r="U223" s="211"/>
      <c r="V223" s="211"/>
      <c r="W223" s="211"/>
      <c r="X223" s="211"/>
      <c r="Y223" s="211"/>
      <c r="Z223" s="211"/>
      <c r="AA223" s="211"/>
    </row>
    <row r="224" spans="1:27" s="162" customFormat="1" x14ac:dyDescent="0.25">
      <c r="A224" s="220"/>
      <c r="U224" s="211"/>
      <c r="V224" s="211"/>
      <c r="W224" s="211"/>
      <c r="X224" s="211"/>
      <c r="Y224" s="211"/>
      <c r="Z224" s="211"/>
      <c r="AA224" s="211"/>
    </row>
    <row r="225" spans="1:27" s="162" customFormat="1" x14ac:dyDescent="0.25">
      <c r="A225" s="220"/>
      <c r="U225" s="211"/>
      <c r="V225" s="211"/>
      <c r="W225" s="211"/>
      <c r="X225" s="211"/>
      <c r="Y225" s="211"/>
      <c r="Z225" s="211"/>
      <c r="AA225" s="211"/>
    </row>
  </sheetData>
  <sheetProtection password="CCA0" sheet="1" objects="1" scenarios="1"/>
  <dataConsolidate/>
  <mergeCells count="50">
    <mergeCell ref="A14:B14"/>
    <mergeCell ref="A15:B15"/>
    <mergeCell ref="A16:B16"/>
    <mergeCell ref="A17:B17"/>
    <mergeCell ref="A18:B18"/>
    <mergeCell ref="A9:B9"/>
    <mergeCell ref="A10:B10"/>
    <mergeCell ref="A11:B11"/>
    <mergeCell ref="A12:B12"/>
    <mergeCell ref="A13:B13"/>
    <mergeCell ref="B42:C42"/>
    <mergeCell ref="B43:C43"/>
    <mergeCell ref="B44:C44"/>
    <mergeCell ref="H6:I6"/>
    <mergeCell ref="C24:G24"/>
    <mergeCell ref="C25:G25"/>
    <mergeCell ref="C26:G26"/>
    <mergeCell ref="C30:G30"/>
    <mergeCell ref="C22:G22"/>
    <mergeCell ref="H7:I7"/>
    <mergeCell ref="H22:I22"/>
    <mergeCell ref="E7:F7"/>
    <mergeCell ref="C29:G29"/>
    <mergeCell ref="C7:D7"/>
    <mergeCell ref="C23:G23"/>
    <mergeCell ref="A7:B8"/>
    <mergeCell ref="C8:D8"/>
    <mergeCell ref="C9:D9"/>
    <mergeCell ref="C10:D10"/>
    <mergeCell ref="C11:D11"/>
    <mergeCell ref="C12:D12"/>
    <mergeCell ref="C13:D13"/>
    <mergeCell ref="C14:D14"/>
    <mergeCell ref="C15:D15"/>
    <mergeCell ref="C16:D16"/>
    <mergeCell ref="C17:D17"/>
    <mergeCell ref="C18:D18"/>
    <mergeCell ref="C27:G27"/>
    <mergeCell ref="C28:G28"/>
    <mergeCell ref="A33:D33"/>
    <mergeCell ref="A36:G36"/>
    <mergeCell ref="A19:B19"/>
    <mergeCell ref="A22:B23"/>
    <mergeCell ref="A24:B24"/>
    <mergeCell ref="A25:B25"/>
    <mergeCell ref="A26:B26"/>
    <mergeCell ref="A27:B27"/>
    <mergeCell ref="A28:B28"/>
    <mergeCell ref="A29:B29"/>
    <mergeCell ref="A30:B30"/>
  </mergeCells>
  <dataValidations xWindow="537" yWindow="378" count="5">
    <dataValidation operator="lessThanOrEqual" showInputMessage="1" showErrorMessage="1" error="exceeds budget limit stated in the call" sqref="G38:G40 G43"/>
    <dataValidation allowBlank="1" showInputMessage="1" showErrorMessage="1" prompt="please keep in mind that Diploma Students cannot be employed more than 50%!" sqref="E9:F18"/>
    <dataValidation type="list" allowBlank="1" showInputMessage="1" showErrorMessage="1" sqref="WVI983071 C19:D20 WLM983071 WBQ983071 VRU983071 VHY983071 UYC983071 UOG983071 UEK983071 TUO983071 TKS983071 TAW983071 SRA983071 SHE983071 RXI983071 RNM983071 RDQ983071 QTU983071 QJY983071 QAC983071 PQG983071 PGK983071 OWO983071 OMS983071 OCW983071 NTA983071 NJE983071 MZI983071 MPM983071 MFQ983071 LVU983071 LLY983071 LCC983071 KSG983071 KIK983071 JYO983071 JOS983071 JEW983071 IVA983071 ILE983071 IBI983071 HRM983071 HHQ983071 GXU983071 GNY983071 GEC983071 FUG983071 FKK983071 FAO983071 EQS983071 EGW983071 DXA983071 DNE983071 DDI983071 CTM983071 CJQ983071 BZU983071 BPY983071 BGC983071 AWG983071 AMK983071 ACO983071 SS983071 IW983071 C983071:D983071 WVI917535 WLM917535 WBQ917535 VRU917535 VHY917535 UYC917535 UOG917535 UEK917535 TUO917535 TKS917535 TAW917535 SRA917535 SHE917535 RXI917535 RNM917535 RDQ917535 QTU917535 QJY917535 QAC917535 PQG917535 PGK917535 OWO917535 OMS917535 OCW917535 NTA917535 NJE917535 MZI917535 MPM917535 MFQ917535 LVU917535 LLY917535 LCC917535 KSG917535 KIK917535 JYO917535 JOS917535 JEW917535 IVA917535 ILE917535 IBI917535 HRM917535 HHQ917535 GXU917535 GNY917535 GEC917535 FUG917535 FKK917535 FAO917535 EQS917535 EGW917535 DXA917535 DNE917535 DDI917535 CTM917535 CJQ917535 BZU917535 BPY917535 BGC917535 AWG917535 AMK917535 ACO917535 SS917535 IW917535 C917535:D917535 WVI851999 WLM851999 WBQ851999 VRU851999 VHY851999 UYC851999 UOG851999 UEK851999 TUO851999 TKS851999 TAW851999 SRA851999 SHE851999 RXI851999 RNM851999 RDQ851999 QTU851999 QJY851999 QAC851999 PQG851999 PGK851999 OWO851999 OMS851999 OCW851999 NTA851999 NJE851999 MZI851999 MPM851999 MFQ851999 LVU851999 LLY851999 LCC851999 KSG851999 KIK851999 JYO851999 JOS851999 JEW851999 IVA851999 ILE851999 IBI851999 HRM851999 HHQ851999 GXU851999 GNY851999 GEC851999 FUG851999 FKK851999 FAO851999 EQS851999 EGW851999 DXA851999 DNE851999 DDI851999 CTM851999 CJQ851999 BZU851999 BPY851999 BGC851999 AWG851999 AMK851999 ACO851999 SS851999 IW851999 C851999:D851999 WVI786463 WLM786463 WBQ786463 VRU786463 VHY786463 UYC786463 UOG786463 UEK786463 TUO786463 TKS786463 TAW786463 SRA786463 SHE786463 RXI786463 RNM786463 RDQ786463 QTU786463 QJY786463 QAC786463 PQG786463 PGK786463 OWO786463 OMS786463 OCW786463 NTA786463 NJE786463 MZI786463 MPM786463 MFQ786463 LVU786463 LLY786463 LCC786463 KSG786463 KIK786463 JYO786463 JOS786463 JEW786463 IVA786463 ILE786463 IBI786463 HRM786463 HHQ786463 GXU786463 GNY786463 GEC786463 FUG786463 FKK786463 FAO786463 EQS786463 EGW786463 DXA786463 DNE786463 DDI786463 CTM786463 CJQ786463 BZU786463 BPY786463 BGC786463 AWG786463 AMK786463 ACO786463 SS786463 IW786463 C786463:D786463 WVI720927 WLM720927 WBQ720927 VRU720927 VHY720927 UYC720927 UOG720927 UEK720927 TUO720927 TKS720927 TAW720927 SRA720927 SHE720927 RXI720927 RNM720927 RDQ720927 QTU720927 QJY720927 QAC720927 PQG720927 PGK720927 OWO720927 OMS720927 OCW720927 NTA720927 NJE720927 MZI720927 MPM720927 MFQ720927 LVU720927 LLY720927 LCC720927 KSG720927 KIK720927 JYO720927 JOS720927 JEW720927 IVA720927 ILE720927 IBI720927 HRM720927 HHQ720927 GXU720927 GNY720927 GEC720927 FUG720927 FKK720927 FAO720927 EQS720927 EGW720927 DXA720927 DNE720927 DDI720927 CTM720927 CJQ720927 BZU720927 BPY720927 BGC720927 AWG720927 AMK720927 ACO720927 SS720927 IW720927 C720927:D720927 WVI655391 WLM655391 WBQ655391 VRU655391 VHY655391 UYC655391 UOG655391 UEK655391 TUO655391 TKS655391 TAW655391 SRA655391 SHE655391 RXI655391 RNM655391 RDQ655391 QTU655391 QJY655391 QAC655391 PQG655391 PGK655391 OWO655391 OMS655391 OCW655391 NTA655391 NJE655391 MZI655391 MPM655391 MFQ655391 LVU655391 LLY655391 LCC655391 KSG655391 KIK655391 JYO655391 JOS655391 JEW655391 IVA655391 ILE655391 IBI655391 HRM655391 HHQ655391 GXU655391 GNY655391 GEC655391 FUG655391 FKK655391 FAO655391 EQS655391 EGW655391 DXA655391 DNE655391 DDI655391 CTM655391 CJQ655391 BZU655391 BPY655391 BGC655391 AWG655391 AMK655391 ACO655391 SS655391 IW655391 C655391:D655391 WVI589855 WLM589855 WBQ589855 VRU589855 VHY589855 UYC589855 UOG589855 UEK589855 TUO589855 TKS589855 TAW589855 SRA589855 SHE589855 RXI589855 RNM589855 RDQ589855 QTU589855 QJY589855 QAC589855 PQG589855 PGK589855 OWO589855 OMS589855 OCW589855 NTA589855 NJE589855 MZI589855 MPM589855 MFQ589855 LVU589855 LLY589855 LCC589855 KSG589855 KIK589855 JYO589855 JOS589855 JEW589855 IVA589855 ILE589855 IBI589855 HRM589855 HHQ589855 GXU589855 GNY589855 GEC589855 FUG589855 FKK589855 FAO589855 EQS589855 EGW589855 DXA589855 DNE589855 DDI589855 CTM589855 CJQ589855 BZU589855 BPY589855 BGC589855 AWG589855 AMK589855 ACO589855 SS589855 IW589855 C589855:D589855 WVI524319 WLM524319 WBQ524319 VRU524319 VHY524319 UYC524319 UOG524319 UEK524319 TUO524319 TKS524319 TAW524319 SRA524319 SHE524319 RXI524319 RNM524319 RDQ524319 QTU524319 QJY524319 QAC524319 PQG524319 PGK524319 OWO524319 OMS524319 OCW524319 NTA524319 NJE524319 MZI524319 MPM524319 MFQ524319 LVU524319 LLY524319 LCC524319 KSG524319 KIK524319 JYO524319 JOS524319 JEW524319 IVA524319 ILE524319 IBI524319 HRM524319 HHQ524319 GXU524319 GNY524319 GEC524319 FUG524319 FKK524319 FAO524319 EQS524319 EGW524319 DXA524319 DNE524319 DDI524319 CTM524319 CJQ524319 BZU524319 BPY524319 BGC524319 AWG524319 AMK524319 ACO524319 SS524319 IW524319 C524319:D524319 WVI458783 WLM458783 WBQ458783 VRU458783 VHY458783 UYC458783 UOG458783 UEK458783 TUO458783 TKS458783 TAW458783 SRA458783 SHE458783 RXI458783 RNM458783 RDQ458783 QTU458783 QJY458783 QAC458783 PQG458783 PGK458783 OWO458783 OMS458783 OCW458783 NTA458783 NJE458783 MZI458783 MPM458783 MFQ458783 LVU458783 LLY458783 LCC458783 KSG458783 KIK458783 JYO458783 JOS458783 JEW458783 IVA458783 ILE458783 IBI458783 HRM458783 HHQ458783 GXU458783 GNY458783 GEC458783 FUG458783 FKK458783 FAO458783 EQS458783 EGW458783 DXA458783 DNE458783 DDI458783 CTM458783 CJQ458783 BZU458783 BPY458783 BGC458783 AWG458783 AMK458783 ACO458783 SS458783 IW458783 C458783:D458783 WVI393247 WLM393247 WBQ393247 VRU393247 VHY393247 UYC393247 UOG393247 UEK393247 TUO393247 TKS393247 TAW393247 SRA393247 SHE393247 RXI393247 RNM393247 RDQ393247 QTU393247 QJY393247 QAC393247 PQG393247 PGK393247 OWO393247 OMS393247 OCW393247 NTA393247 NJE393247 MZI393247 MPM393247 MFQ393247 LVU393247 LLY393247 LCC393247 KSG393247 KIK393247 JYO393247 JOS393247 JEW393247 IVA393247 ILE393247 IBI393247 HRM393247 HHQ393247 GXU393247 GNY393247 GEC393247 FUG393247 FKK393247 FAO393247 EQS393247 EGW393247 DXA393247 DNE393247 DDI393247 CTM393247 CJQ393247 BZU393247 BPY393247 BGC393247 AWG393247 AMK393247 ACO393247 SS393247 IW393247 C393247:D393247 WVI327711 WLM327711 WBQ327711 VRU327711 VHY327711 UYC327711 UOG327711 UEK327711 TUO327711 TKS327711 TAW327711 SRA327711 SHE327711 RXI327711 RNM327711 RDQ327711 QTU327711 QJY327711 QAC327711 PQG327711 PGK327711 OWO327711 OMS327711 OCW327711 NTA327711 NJE327711 MZI327711 MPM327711 MFQ327711 LVU327711 LLY327711 LCC327711 KSG327711 KIK327711 JYO327711 JOS327711 JEW327711 IVA327711 ILE327711 IBI327711 HRM327711 HHQ327711 GXU327711 GNY327711 GEC327711 FUG327711 FKK327711 FAO327711 EQS327711 EGW327711 DXA327711 DNE327711 DDI327711 CTM327711 CJQ327711 BZU327711 BPY327711 BGC327711 AWG327711 AMK327711 ACO327711 SS327711 IW327711 C327711:D327711 WVI262175 WLM262175 WBQ262175 VRU262175 VHY262175 UYC262175 UOG262175 UEK262175 TUO262175 TKS262175 TAW262175 SRA262175 SHE262175 RXI262175 RNM262175 RDQ262175 QTU262175 QJY262175 QAC262175 PQG262175 PGK262175 OWO262175 OMS262175 OCW262175 NTA262175 NJE262175 MZI262175 MPM262175 MFQ262175 LVU262175 LLY262175 LCC262175 KSG262175 KIK262175 JYO262175 JOS262175 JEW262175 IVA262175 ILE262175 IBI262175 HRM262175 HHQ262175 GXU262175 GNY262175 GEC262175 FUG262175 FKK262175 FAO262175 EQS262175 EGW262175 DXA262175 DNE262175 DDI262175 CTM262175 CJQ262175 BZU262175 BPY262175 BGC262175 AWG262175 AMK262175 ACO262175 SS262175 IW262175 C262175:D262175 WVI196639 WLM196639 WBQ196639 VRU196639 VHY196639 UYC196639 UOG196639 UEK196639 TUO196639 TKS196639 TAW196639 SRA196639 SHE196639 RXI196639 RNM196639 RDQ196639 QTU196639 QJY196639 QAC196639 PQG196639 PGK196639 OWO196639 OMS196639 OCW196639 NTA196639 NJE196639 MZI196639 MPM196639 MFQ196639 LVU196639 LLY196639 LCC196639 KSG196639 KIK196639 JYO196639 JOS196639 JEW196639 IVA196639 ILE196639 IBI196639 HRM196639 HHQ196639 GXU196639 GNY196639 GEC196639 FUG196639 FKK196639 FAO196639 EQS196639 EGW196639 DXA196639 DNE196639 DDI196639 CTM196639 CJQ196639 BZU196639 BPY196639 BGC196639 AWG196639 AMK196639 ACO196639 SS196639 IW196639 C196639:D196639 WVI131103 WLM131103 WBQ131103 VRU131103 VHY131103 UYC131103 UOG131103 UEK131103 TUO131103 TKS131103 TAW131103 SRA131103 SHE131103 RXI131103 RNM131103 RDQ131103 QTU131103 QJY131103 QAC131103 PQG131103 PGK131103 OWO131103 OMS131103 OCW131103 NTA131103 NJE131103 MZI131103 MPM131103 MFQ131103 LVU131103 LLY131103 LCC131103 KSG131103 KIK131103 JYO131103 JOS131103 JEW131103 IVA131103 ILE131103 IBI131103 HRM131103 HHQ131103 GXU131103 GNY131103 GEC131103 FUG131103 FKK131103 FAO131103 EQS131103 EGW131103 DXA131103 DNE131103 DDI131103 CTM131103 CJQ131103 BZU131103 BPY131103 BGC131103 AWG131103 AMK131103 ACO131103 SS131103 IW131103 C131103:D131103 WVI65567 WLM65567 WBQ65567 VRU65567 VHY65567 UYC65567 UOG65567 UEK65567 TUO65567 TKS65567 TAW65567 SRA65567 SHE65567 RXI65567 RNM65567 RDQ65567 QTU65567 QJY65567 QAC65567 PQG65567 PGK65567 OWO65567 OMS65567 OCW65567 NTA65567 NJE65567 MZI65567 MPM65567 MFQ65567 LVU65567 LLY65567 LCC65567 KSG65567 KIK65567 JYO65567 JOS65567 JEW65567 IVA65567 ILE65567 IBI65567 HRM65567 HHQ65567 GXU65567 GNY65567 GEC65567 FUG65567 FKK65567 FAO65567 EQS65567 EGW65567 DXA65567 DNE65567 DDI65567 CTM65567 CJQ65567 BZU65567 BPY65567 BGC65567 AWG65567 AMK65567 ACO65567 SS65567 IW65567 C65567:D65567 WVG30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IU9:IU18 WVI983050:WVI983061 WLM983050:WLM983061 WBQ983050:WBQ983061 VRU983050:VRU983061 VHY983050:VHY983061 UYC983050:UYC983061 UOG983050:UOG983061 UEK983050:UEK983061 TUO983050:TUO983061 TKS983050:TKS983061 TAW983050:TAW983061 SRA983050:SRA983061 SHE983050:SHE983061 RXI983050:RXI983061 RNM983050:RNM983061 RDQ983050:RDQ983061 QTU983050:QTU983061 QJY983050:QJY983061 QAC983050:QAC983061 PQG983050:PQG983061 PGK983050:PGK983061 OWO983050:OWO983061 OMS983050:OMS983061 OCW983050:OCW983061 NTA983050:NTA983061 NJE983050:NJE983061 MZI983050:MZI983061 MPM983050:MPM983061 MFQ983050:MFQ983061 LVU983050:LVU983061 LLY983050:LLY983061 LCC983050:LCC983061 KSG983050:KSG983061 KIK983050:KIK983061 JYO983050:JYO983061 JOS983050:JOS983061 JEW983050:JEW983061 IVA983050:IVA983061 ILE983050:ILE983061 IBI983050:IBI983061 HRM983050:HRM983061 HHQ983050:HHQ983061 GXU983050:GXU983061 GNY983050:GNY983061 GEC983050:GEC983061 FUG983050:FUG983061 FKK983050:FKK983061 FAO983050:FAO983061 EQS983050:EQS983061 EGW983050:EGW983061 DXA983050:DXA983061 DNE983050:DNE983061 DDI983050:DDI983061 CTM983050:CTM983061 CJQ983050:CJQ983061 BZU983050:BZU983061 BPY983050:BPY983061 BGC983050:BGC983061 AWG983050:AWG983061 AMK983050:AMK983061 ACO983050:ACO983061 SS983050:SS983061 IW983050:IW983061 C983050:D983061 WVI917514:WVI917525 WLM917514:WLM917525 WBQ917514:WBQ917525 VRU917514:VRU917525 VHY917514:VHY917525 UYC917514:UYC917525 UOG917514:UOG917525 UEK917514:UEK917525 TUO917514:TUO917525 TKS917514:TKS917525 TAW917514:TAW917525 SRA917514:SRA917525 SHE917514:SHE917525 RXI917514:RXI917525 RNM917514:RNM917525 RDQ917514:RDQ917525 QTU917514:QTU917525 QJY917514:QJY917525 QAC917514:QAC917525 PQG917514:PQG917525 PGK917514:PGK917525 OWO917514:OWO917525 OMS917514:OMS917525 OCW917514:OCW917525 NTA917514:NTA917525 NJE917514:NJE917525 MZI917514:MZI917525 MPM917514:MPM917525 MFQ917514:MFQ917525 LVU917514:LVU917525 LLY917514:LLY917525 LCC917514:LCC917525 KSG917514:KSG917525 KIK917514:KIK917525 JYO917514:JYO917525 JOS917514:JOS917525 JEW917514:JEW917525 IVA917514:IVA917525 ILE917514:ILE917525 IBI917514:IBI917525 HRM917514:HRM917525 HHQ917514:HHQ917525 GXU917514:GXU917525 GNY917514:GNY917525 GEC917514:GEC917525 FUG917514:FUG917525 FKK917514:FKK917525 FAO917514:FAO917525 EQS917514:EQS917525 EGW917514:EGW917525 DXA917514:DXA917525 DNE917514:DNE917525 DDI917514:DDI917525 CTM917514:CTM917525 CJQ917514:CJQ917525 BZU917514:BZU917525 BPY917514:BPY917525 BGC917514:BGC917525 AWG917514:AWG917525 AMK917514:AMK917525 ACO917514:ACO917525 SS917514:SS917525 IW917514:IW917525 C917514:D917525 WVI851978:WVI851989 WLM851978:WLM851989 WBQ851978:WBQ851989 VRU851978:VRU851989 VHY851978:VHY851989 UYC851978:UYC851989 UOG851978:UOG851989 UEK851978:UEK851989 TUO851978:TUO851989 TKS851978:TKS851989 TAW851978:TAW851989 SRA851978:SRA851989 SHE851978:SHE851989 RXI851978:RXI851989 RNM851978:RNM851989 RDQ851978:RDQ851989 QTU851978:QTU851989 QJY851978:QJY851989 QAC851978:QAC851989 PQG851978:PQG851989 PGK851978:PGK851989 OWO851978:OWO851989 OMS851978:OMS851989 OCW851978:OCW851989 NTA851978:NTA851989 NJE851978:NJE851989 MZI851978:MZI851989 MPM851978:MPM851989 MFQ851978:MFQ851989 LVU851978:LVU851989 LLY851978:LLY851989 LCC851978:LCC851989 KSG851978:KSG851989 KIK851978:KIK851989 JYO851978:JYO851989 JOS851978:JOS851989 JEW851978:JEW851989 IVA851978:IVA851989 ILE851978:ILE851989 IBI851978:IBI851989 HRM851978:HRM851989 HHQ851978:HHQ851989 GXU851978:GXU851989 GNY851978:GNY851989 GEC851978:GEC851989 FUG851978:FUG851989 FKK851978:FKK851989 FAO851978:FAO851989 EQS851978:EQS851989 EGW851978:EGW851989 DXA851978:DXA851989 DNE851978:DNE851989 DDI851978:DDI851989 CTM851978:CTM851989 CJQ851978:CJQ851989 BZU851978:BZU851989 BPY851978:BPY851989 BGC851978:BGC851989 AWG851978:AWG851989 AMK851978:AMK851989 ACO851978:ACO851989 SS851978:SS851989 IW851978:IW851989 C851978:D851989 WVI786442:WVI786453 WLM786442:WLM786453 WBQ786442:WBQ786453 VRU786442:VRU786453 VHY786442:VHY786453 UYC786442:UYC786453 UOG786442:UOG786453 UEK786442:UEK786453 TUO786442:TUO786453 TKS786442:TKS786453 TAW786442:TAW786453 SRA786442:SRA786453 SHE786442:SHE786453 RXI786442:RXI786453 RNM786442:RNM786453 RDQ786442:RDQ786453 QTU786442:QTU786453 QJY786442:QJY786453 QAC786442:QAC786453 PQG786442:PQG786453 PGK786442:PGK786453 OWO786442:OWO786453 OMS786442:OMS786453 OCW786442:OCW786453 NTA786442:NTA786453 NJE786442:NJE786453 MZI786442:MZI786453 MPM786442:MPM786453 MFQ786442:MFQ786453 LVU786442:LVU786453 LLY786442:LLY786453 LCC786442:LCC786453 KSG786442:KSG786453 KIK786442:KIK786453 JYO786442:JYO786453 JOS786442:JOS786453 JEW786442:JEW786453 IVA786442:IVA786453 ILE786442:ILE786453 IBI786442:IBI786453 HRM786442:HRM786453 HHQ786442:HHQ786453 GXU786442:GXU786453 GNY786442:GNY786453 GEC786442:GEC786453 FUG786442:FUG786453 FKK786442:FKK786453 FAO786442:FAO786453 EQS786442:EQS786453 EGW786442:EGW786453 DXA786442:DXA786453 DNE786442:DNE786453 DDI786442:DDI786453 CTM786442:CTM786453 CJQ786442:CJQ786453 BZU786442:BZU786453 BPY786442:BPY786453 BGC786442:BGC786453 AWG786442:AWG786453 AMK786442:AMK786453 ACO786442:ACO786453 SS786442:SS786453 IW786442:IW786453 C786442:D786453 WVI720906:WVI720917 WLM720906:WLM720917 WBQ720906:WBQ720917 VRU720906:VRU720917 VHY720906:VHY720917 UYC720906:UYC720917 UOG720906:UOG720917 UEK720906:UEK720917 TUO720906:TUO720917 TKS720906:TKS720917 TAW720906:TAW720917 SRA720906:SRA720917 SHE720906:SHE720917 RXI720906:RXI720917 RNM720906:RNM720917 RDQ720906:RDQ720917 QTU720906:QTU720917 QJY720906:QJY720917 QAC720906:QAC720917 PQG720906:PQG720917 PGK720906:PGK720917 OWO720906:OWO720917 OMS720906:OMS720917 OCW720906:OCW720917 NTA720906:NTA720917 NJE720906:NJE720917 MZI720906:MZI720917 MPM720906:MPM720917 MFQ720906:MFQ720917 LVU720906:LVU720917 LLY720906:LLY720917 LCC720906:LCC720917 KSG720906:KSG720917 KIK720906:KIK720917 JYO720906:JYO720917 JOS720906:JOS720917 JEW720906:JEW720917 IVA720906:IVA720917 ILE720906:ILE720917 IBI720906:IBI720917 HRM720906:HRM720917 HHQ720906:HHQ720917 GXU720906:GXU720917 GNY720906:GNY720917 GEC720906:GEC720917 FUG720906:FUG720917 FKK720906:FKK720917 FAO720906:FAO720917 EQS720906:EQS720917 EGW720906:EGW720917 DXA720906:DXA720917 DNE720906:DNE720917 DDI720906:DDI720917 CTM720906:CTM720917 CJQ720906:CJQ720917 BZU720906:BZU720917 BPY720906:BPY720917 BGC720906:BGC720917 AWG720906:AWG720917 AMK720906:AMK720917 ACO720906:ACO720917 SS720906:SS720917 IW720906:IW720917 C720906:D720917 WVI655370:WVI655381 WLM655370:WLM655381 WBQ655370:WBQ655381 VRU655370:VRU655381 VHY655370:VHY655381 UYC655370:UYC655381 UOG655370:UOG655381 UEK655370:UEK655381 TUO655370:TUO655381 TKS655370:TKS655381 TAW655370:TAW655381 SRA655370:SRA655381 SHE655370:SHE655381 RXI655370:RXI655381 RNM655370:RNM655381 RDQ655370:RDQ655381 QTU655370:QTU655381 QJY655370:QJY655381 QAC655370:QAC655381 PQG655370:PQG655381 PGK655370:PGK655381 OWO655370:OWO655381 OMS655370:OMS655381 OCW655370:OCW655381 NTA655370:NTA655381 NJE655370:NJE655381 MZI655370:MZI655381 MPM655370:MPM655381 MFQ655370:MFQ655381 LVU655370:LVU655381 LLY655370:LLY655381 LCC655370:LCC655381 KSG655370:KSG655381 KIK655370:KIK655381 JYO655370:JYO655381 JOS655370:JOS655381 JEW655370:JEW655381 IVA655370:IVA655381 ILE655370:ILE655381 IBI655370:IBI655381 HRM655370:HRM655381 HHQ655370:HHQ655381 GXU655370:GXU655381 GNY655370:GNY655381 GEC655370:GEC655381 FUG655370:FUG655381 FKK655370:FKK655381 FAO655370:FAO655381 EQS655370:EQS655381 EGW655370:EGW655381 DXA655370:DXA655381 DNE655370:DNE655381 DDI655370:DDI655381 CTM655370:CTM655381 CJQ655370:CJQ655381 BZU655370:BZU655381 BPY655370:BPY655381 BGC655370:BGC655381 AWG655370:AWG655381 AMK655370:AMK655381 ACO655370:ACO655381 SS655370:SS655381 IW655370:IW655381 C655370:D655381 WVI589834:WVI589845 WLM589834:WLM589845 WBQ589834:WBQ589845 VRU589834:VRU589845 VHY589834:VHY589845 UYC589834:UYC589845 UOG589834:UOG589845 UEK589834:UEK589845 TUO589834:TUO589845 TKS589834:TKS589845 TAW589834:TAW589845 SRA589834:SRA589845 SHE589834:SHE589845 RXI589834:RXI589845 RNM589834:RNM589845 RDQ589834:RDQ589845 QTU589834:QTU589845 QJY589834:QJY589845 QAC589834:QAC589845 PQG589834:PQG589845 PGK589834:PGK589845 OWO589834:OWO589845 OMS589834:OMS589845 OCW589834:OCW589845 NTA589834:NTA589845 NJE589834:NJE589845 MZI589834:MZI589845 MPM589834:MPM589845 MFQ589834:MFQ589845 LVU589834:LVU589845 LLY589834:LLY589845 LCC589834:LCC589845 KSG589834:KSG589845 KIK589834:KIK589845 JYO589834:JYO589845 JOS589834:JOS589845 JEW589834:JEW589845 IVA589834:IVA589845 ILE589834:ILE589845 IBI589834:IBI589845 HRM589834:HRM589845 HHQ589834:HHQ589845 GXU589834:GXU589845 GNY589834:GNY589845 GEC589834:GEC589845 FUG589834:FUG589845 FKK589834:FKK589845 FAO589834:FAO589845 EQS589834:EQS589845 EGW589834:EGW589845 DXA589834:DXA589845 DNE589834:DNE589845 DDI589834:DDI589845 CTM589834:CTM589845 CJQ589834:CJQ589845 BZU589834:BZU589845 BPY589834:BPY589845 BGC589834:BGC589845 AWG589834:AWG589845 AMK589834:AMK589845 ACO589834:ACO589845 SS589834:SS589845 IW589834:IW589845 C589834:D589845 WVI524298:WVI524309 WLM524298:WLM524309 WBQ524298:WBQ524309 VRU524298:VRU524309 VHY524298:VHY524309 UYC524298:UYC524309 UOG524298:UOG524309 UEK524298:UEK524309 TUO524298:TUO524309 TKS524298:TKS524309 TAW524298:TAW524309 SRA524298:SRA524309 SHE524298:SHE524309 RXI524298:RXI524309 RNM524298:RNM524309 RDQ524298:RDQ524309 QTU524298:QTU524309 QJY524298:QJY524309 QAC524298:QAC524309 PQG524298:PQG524309 PGK524298:PGK524309 OWO524298:OWO524309 OMS524298:OMS524309 OCW524298:OCW524309 NTA524298:NTA524309 NJE524298:NJE524309 MZI524298:MZI524309 MPM524298:MPM524309 MFQ524298:MFQ524309 LVU524298:LVU524309 LLY524298:LLY524309 LCC524298:LCC524309 KSG524298:KSG524309 KIK524298:KIK524309 JYO524298:JYO524309 JOS524298:JOS524309 JEW524298:JEW524309 IVA524298:IVA524309 ILE524298:ILE524309 IBI524298:IBI524309 HRM524298:HRM524309 HHQ524298:HHQ524309 GXU524298:GXU524309 GNY524298:GNY524309 GEC524298:GEC524309 FUG524298:FUG524309 FKK524298:FKK524309 FAO524298:FAO524309 EQS524298:EQS524309 EGW524298:EGW524309 DXA524298:DXA524309 DNE524298:DNE524309 DDI524298:DDI524309 CTM524298:CTM524309 CJQ524298:CJQ524309 BZU524298:BZU524309 BPY524298:BPY524309 BGC524298:BGC524309 AWG524298:AWG524309 AMK524298:AMK524309 ACO524298:ACO524309 SS524298:SS524309 IW524298:IW524309 C524298:D524309 WVI458762:WVI458773 WLM458762:WLM458773 WBQ458762:WBQ458773 VRU458762:VRU458773 VHY458762:VHY458773 UYC458762:UYC458773 UOG458762:UOG458773 UEK458762:UEK458773 TUO458762:TUO458773 TKS458762:TKS458773 TAW458762:TAW458773 SRA458762:SRA458773 SHE458762:SHE458773 RXI458762:RXI458773 RNM458762:RNM458773 RDQ458762:RDQ458773 QTU458762:QTU458773 QJY458762:QJY458773 QAC458762:QAC458773 PQG458762:PQG458773 PGK458762:PGK458773 OWO458762:OWO458773 OMS458762:OMS458773 OCW458762:OCW458773 NTA458762:NTA458773 NJE458762:NJE458773 MZI458762:MZI458773 MPM458762:MPM458773 MFQ458762:MFQ458773 LVU458762:LVU458773 LLY458762:LLY458773 LCC458762:LCC458773 KSG458762:KSG458773 KIK458762:KIK458773 JYO458762:JYO458773 JOS458762:JOS458773 JEW458762:JEW458773 IVA458762:IVA458773 ILE458762:ILE458773 IBI458762:IBI458773 HRM458762:HRM458773 HHQ458762:HHQ458773 GXU458762:GXU458773 GNY458762:GNY458773 GEC458762:GEC458773 FUG458762:FUG458773 FKK458762:FKK458773 FAO458762:FAO458773 EQS458762:EQS458773 EGW458762:EGW458773 DXA458762:DXA458773 DNE458762:DNE458773 DDI458762:DDI458773 CTM458762:CTM458773 CJQ458762:CJQ458773 BZU458762:BZU458773 BPY458762:BPY458773 BGC458762:BGC458773 AWG458762:AWG458773 AMK458762:AMK458773 ACO458762:ACO458773 SS458762:SS458773 IW458762:IW458773 C458762:D458773 WVI393226:WVI393237 WLM393226:WLM393237 WBQ393226:WBQ393237 VRU393226:VRU393237 VHY393226:VHY393237 UYC393226:UYC393237 UOG393226:UOG393237 UEK393226:UEK393237 TUO393226:TUO393237 TKS393226:TKS393237 TAW393226:TAW393237 SRA393226:SRA393237 SHE393226:SHE393237 RXI393226:RXI393237 RNM393226:RNM393237 RDQ393226:RDQ393237 QTU393226:QTU393237 QJY393226:QJY393237 QAC393226:QAC393237 PQG393226:PQG393237 PGK393226:PGK393237 OWO393226:OWO393237 OMS393226:OMS393237 OCW393226:OCW393237 NTA393226:NTA393237 NJE393226:NJE393237 MZI393226:MZI393237 MPM393226:MPM393237 MFQ393226:MFQ393237 LVU393226:LVU393237 LLY393226:LLY393237 LCC393226:LCC393237 KSG393226:KSG393237 KIK393226:KIK393237 JYO393226:JYO393237 JOS393226:JOS393237 JEW393226:JEW393237 IVA393226:IVA393237 ILE393226:ILE393237 IBI393226:IBI393237 HRM393226:HRM393237 HHQ393226:HHQ393237 GXU393226:GXU393237 GNY393226:GNY393237 GEC393226:GEC393237 FUG393226:FUG393237 FKK393226:FKK393237 FAO393226:FAO393237 EQS393226:EQS393237 EGW393226:EGW393237 DXA393226:DXA393237 DNE393226:DNE393237 DDI393226:DDI393237 CTM393226:CTM393237 CJQ393226:CJQ393237 BZU393226:BZU393237 BPY393226:BPY393237 BGC393226:BGC393237 AWG393226:AWG393237 AMK393226:AMK393237 ACO393226:ACO393237 SS393226:SS393237 IW393226:IW393237 C393226:D393237 WVI327690:WVI327701 WLM327690:WLM327701 WBQ327690:WBQ327701 VRU327690:VRU327701 VHY327690:VHY327701 UYC327690:UYC327701 UOG327690:UOG327701 UEK327690:UEK327701 TUO327690:TUO327701 TKS327690:TKS327701 TAW327690:TAW327701 SRA327690:SRA327701 SHE327690:SHE327701 RXI327690:RXI327701 RNM327690:RNM327701 RDQ327690:RDQ327701 QTU327690:QTU327701 QJY327690:QJY327701 QAC327690:QAC327701 PQG327690:PQG327701 PGK327690:PGK327701 OWO327690:OWO327701 OMS327690:OMS327701 OCW327690:OCW327701 NTA327690:NTA327701 NJE327690:NJE327701 MZI327690:MZI327701 MPM327690:MPM327701 MFQ327690:MFQ327701 LVU327690:LVU327701 LLY327690:LLY327701 LCC327690:LCC327701 KSG327690:KSG327701 KIK327690:KIK327701 JYO327690:JYO327701 JOS327690:JOS327701 JEW327690:JEW327701 IVA327690:IVA327701 ILE327690:ILE327701 IBI327690:IBI327701 HRM327690:HRM327701 HHQ327690:HHQ327701 GXU327690:GXU327701 GNY327690:GNY327701 GEC327690:GEC327701 FUG327690:FUG327701 FKK327690:FKK327701 FAO327690:FAO327701 EQS327690:EQS327701 EGW327690:EGW327701 DXA327690:DXA327701 DNE327690:DNE327701 DDI327690:DDI327701 CTM327690:CTM327701 CJQ327690:CJQ327701 BZU327690:BZU327701 BPY327690:BPY327701 BGC327690:BGC327701 AWG327690:AWG327701 AMK327690:AMK327701 ACO327690:ACO327701 SS327690:SS327701 IW327690:IW327701 C327690:D327701 WVI262154:WVI262165 WLM262154:WLM262165 WBQ262154:WBQ262165 VRU262154:VRU262165 VHY262154:VHY262165 UYC262154:UYC262165 UOG262154:UOG262165 UEK262154:UEK262165 TUO262154:TUO262165 TKS262154:TKS262165 TAW262154:TAW262165 SRA262154:SRA262165 SHE262154:SHE262165 RXI262154:RXI262165 RNM262154:RNM262165 RDQ262154:RDQ262165 QTU262154:QTU262165 QJY262154:QJY262165 QAC262154:QAC262165 PQG262154:PQG262165 PGK262154:PGK262165 OWO262154:OWO262165 OMS262154:OMS262165 OCW262154:OCW262165 NTA262154:NTA262165 NJE262154:NJE262165 MZI262154:MZI262165 MPM262154:MPM262165 MFQ262154:MFQ262165 LVU262154:LVU262165 LLY262154:LLY262165 LCC262154:LCC262165 KSG262154:KSG262165 KIK262154:KIK262165 JYO262154:JYO262165 JOS262154:JOS262165 JEW262154:JEW262165 IVA262154:IVA262165 ILE262154:ILE262165 IBI262154:IBI262165 HRM262154:HRM262165 HHQ262154:HHQ262165 GXU262154:GXU262165 GNY262154:GNY262165 GEC262154:GEC262165 FUG262154:FUG262165 FKK262154:FKK262165 FAO262154:FAO262165 EQS262154:EQS262165 EGW262154:EGW262165 DXA262154:DXA262165 DNE262154:DNE262165 DDI262154:DDI262165 CTM262154:CTM262165 CJQ262154:CJQ262165 BZU262154:BZU262165 BPY262154:BPY262165 BGC262154:BGC262165 AWG262154:AWG262165 AMK262154:AMK262165 ACO262154:ACO262165 SS262154:SS262165 IW262154:IW262165 C262154:D262165 WVI196618:WVI196629 WLM196618:WLM196629 WBQ196618:WBQ196629 VRU196618:VRU196629 VHY196618:VHY196629 UYC196618:UYC196629 UOG196618:UOG196629 UEK196618:UEK196629 TUO196618:TUO196629 TKS196618:TKS196629 TAW196618:TAW196629 SRA196618:SRA196629 SHE196618:SHE196629 RXI196618:RXI196629 RNM196618:RNM196629 RDQ196618:RDQ196629 QTU196618:QTU196629 QJY196618:QJY196629 QAC196618:QAC196629 PQG196618:PQG196629 PGK196618:PGK196629 OWO196618:OWO196629 OMS196618:OMS196629 OCW196618:OCW196629 NTA196618:NTA196629 NJE196618:NJE196629 MZI196618:MZI196629 MPM196618:MPM196629 MFQ196618:MFQ196629 LVU196618:LVU196629 LLY196618:LLY196629 LCC196618:LCC196629 KSG196618:KSG196629 KIK196618:KIK196629 JYO196618:JYO196629 JOS196618:JOS196629 JEW196618:JEW196629 IVA196618:IVA196629 ILE196618:ILE196629 IBI196618:IBI196629 HRM196618:HRM196629 HHQ196618:HHQ196629 GXU196618:GXU196629 GNY196618:GNY196629 GEC196618:GEC196629 FUG196618:FUG196629 FKK196618:FKK196629 FAO196618:FAO196629 EQS196618:EQS196629 EGW196618:EGW196629 DXA196618:DXA196629 DNE196618:DNE196629 DDI196618:DDI196629 CTM196618:CTM196629 CJQ196618:CJQ196629 BZU196618:BZU196629 BPY196618:BPY196629 BGC196618:BGC196629 AWG196618:AWG196629 AMK196618:AMK196629 ACO196618:ACO196629 SS196618:SS196629 IW196618:IW196629 C196618:D196629 WVI131082:WVI131093 WLM131082:WLM131093 WBQ131082:WBQ131093 VRU131082:VRU131093 VHY131082:VHY131093 UYC131082:UYC131093 UOG131082:UOG131093 UEK131082:UEK131093 TUO131082:TUO131093 TKS131082:TKS131093 TAW131082:TAW131093 SRA131082:SRA131093 SHE131082:SHE131093 RXI131082:RXI131093 RNM131082:RNM131093 RDQ131082:RDQ131093 QTU131082:QTU131093 QJY131082:QJY131093 QAC131082:QAC131093 PQG131082:PQG131093 PGK131082:PGK131093 OWO131082:OWO131093 OMS131082:OMS131093 OCW131082:OCW131093 NTA131082:NTA131093 NJE131082:NJE131093 MZI131082:MZI131093 MPM131082:MPM131093 MFQ131082:MFQ131093 LVU131082:LVU131093 LLY131082:LLY131093 LCC131082:LCC131093 KSG131082:KSG131093 KIK131082:KIK131093 JYO131082:JYO131093 JOS131082:JOS131093 JEW131082:JEW131093 IVA131082:IVA131093 ILE131082:ILE131093 IBI131082:IBI131093 HRM131082:HRM131093 HHQ131082:HHQ131093 GXU131082:GXU131093 GNY131082:GNY131093 GEC131082:GEC131093 FUG131082:FUG131093 FKK131082:FKK131093 FAO131082:FAO131093 EQS131082:EQS131093 EGW131082:EGW131093 DXA131082:DXA131093 DNE131082:DNE131093 DDI131082:DDI131093 CTM131082:CTM131093 CJQ131082:CJQ131093 BZU131082:BZU131093 BPY131082:BPY131093 BGC131082:BGC131093 AWG131082:AWG131093 AMK131082:AMK131093 ACO131082:ACO131093 SS131082:SS131093 IW131082:IW131093 C131082:D131093 WVI65546:WVI65557 WLM65546:WLM65557 WBQ65546:WBQ65557 VRU65546:VRU65557 VHY65546:VHY65557 UYC65546:UYC65557 UOG65546:UOG65557 UEK65546:UEK65557 TUO65546:TUO65557 TKS65546:TKS65557 TAW65546:TAW65557 SRA65546:SRA65557 SHE65546:SHE65557 RXI65546:RXI65557 RNM65546:RNM65557 RDQ65546:RDQ65557 QTU65546:QTU65557 QJY65546:QJY65557 QAC65546:QAC65557 PQG65546:PQG65557 PGK65546:PGK65557 OWO65546:OWO65557 OMS65546:OMS65557 OCW65546:OCW65557 NTA65546:NTA65557 NJE65546:NJE65557 MZI65546:MZI65557 MPM65546:MPM65557 MFQ65546:MFQ65557 LVU65546:LVU65557 LLY65546:LLY65557 LCC65546:LCC65557 KSG65546:KSG65557 KIK65546:KIK65557 JYO65546:JYO65557 JOS65546:JOS65557 JEW65546:JEW65557 IVA65546:IVA65557 ILE65546:ILE65557 IBI65546:IBI65557 HRM65546:HRM65557 HHQ65546:HHQ65557 GXU65546:GXU65557 GNY65546:GNY65557 GEC65546:GEC65557 FUG65546:FUG65557 FKK65546:FKK65557 FAO65546:FAO65557 EQS65546:EQS65557 EGW65546:EGW65557 DXA65546:DXA65557 DNE65546:DNE65557 DDI65546:DDI65557 CTM65546:CTM65557 CJQ65546:CJQ65557 BZU65546:BZU65557 BPY65546:BPY65557 BGC65546:BGC65557 AWG65546:AWG65557 AMK65546:AMK65557 ACO65546:ACO65557 SS65546:SS65557 IW65546:IW65557 C65546:D65557 WVI19:WVI20 WVG9:WVG18 WLM19:WLM20 WLK9:WLK18 WBQ19:WBQ20 WBO9:WBO18 VRU19:VRU20 VRS9:VRS18 VHY19:VHY20 VHW9:VHW18 UYC19:UYC20 UYA9:UYA18 UOG19:UOG20 UOE9:UOE18 UEK19:UEK20 UEI9:UEI18 TUO19:TUO20 TUM9:TUM18 TKS19:TKS20 TKQ9:TKQ18 TAW19:TAW20 TAU9:TAU18 SRA19:SRA20 SQY9:SQY18 SHE19:SHE20 SHC9:SHC18 RXI19:RXI20 RXG9:RXG18 RNM19:RNM20 RNK9:RNK18 RDQ19:RDQ20 RDO9:RDO18 QTU19:QTU20 QTS9:QTS18 QJY19:QJY20 QJW9:QJW18 QAC19:QAC20 QAA9:QAA18 PQG19:PQG20 PQE9:PQE18 PGK19:PGK20 PGI9:PGI18 OWO19:OWO20 OWM9:OWM18 OMS19:OMS20 OMQ9:OMQ18 OCW19:OCW20 OCU9:OCU18 NTA19:NTA20 NSY9:NSY18 NJE19:NJE20 NJC9:NJC18 MZI19:MZI20 MZG9:MZG18 MPM19:MPM20 MPK9:MPK18 MFQ19:MFQ20 MFO9:MFO18 LVU19:LVU20 LVS9:LVS18 LLY19:LLY20 LLW9:LLW18 LCC19:LCC20 LCA9:LCA18 KSG19:KSG20 KSE9:KSE18 KIK19:KIK20 KII9:KII18 JYO19:JYO20 JYM9:JYM18 JOS19:JOS20 JOQ9:JOQ18 JEW19:JEW20 JEU9:JEU18 IVA19:IVA20 IUY9:IUY18 ILE19:ILE20 ILC9:ILC18 IBI19:IBI20 IBG9:IBG18 HRM19:HRM20 HRK9:HRK18 HHQ19:HHQ20 HHO9:HHO18 GXU19:GXU20 GXS9:GXS18 GNY19:GNY20 GNW9:GNW18 GEC19:GEC20 GEA9:GEA18 FUG19:FUG20 FUE9:FUE18 FKK19:FKK20 FKI9:FKI18 FAO19:FAO20 FAM9:FAM18 EQS19:EQS20 EQQ9:EQQ18 EGW19:EGW20 EGU9:EGU18 DXA19:DXA20 DWY9:DWY18 DNE19:DNE20 DNC9:DNC18 DDI19:DDI20 DDG9:DDG18 CTM19:CTM20 CTK9:CTK18 CJQ19:CJQ20 CJO9:CJO18 BZU19:BZU20 BZS9:BZS18 BPY19:BPY20 BPW9:BPW18 BGC19:BGC20 BGA9:BGA18 AWG19:AWG20 AWE9:AWE18 AMK19:AMK20 AMI9:AMI18 ACO19:ACO20 ACM9:ACM18 SS19:SS20 SQ9:SQ18 IW19:IW20">
      <formula1>$L$9:$L$12</formula1>
    </dataValidation>
    <dataValidation type="list" allowBlank="1" showInputMessage="1" showErrorMessage="1" sqref="C9:D18">
      <formula1>$L$8:$L$15</formula1>
    </dataValidation>
    <dataValidation allowBlank="1" showInputMessage="1" showErrorMessage="1" prompt="see sheet 2 (personnel rates 2014-2017)_x000a_ rows 21-28" sqref="G9:G18"/>
  </dataValidations>
  <pageMargins left="0.7" right="0.7" top="0.78740157499999996" bottom="0.78740157499999996" header="0.3" footer="0.3"/>
  <pageSetup paperSize="9" scale="64" orientation="landscape" r:id="rId1"/>
  <rowBreaks count="2" manualBreakCount="2">
    <brk id="38"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2"/>
  <sheetViews>
    <sheetView showGridLines="0" zoomScale="85" zoomScaleNormal="85" workbookViewId="0">
      <pane ySplit="15" topLeftCell="A16" activePane="bottomLeft" state="frozen"/>
      <selection pane="bottomLeft" activeCell="F23" sqref="F23"/>
    </sheetView>
  </sheetViews>
  <sheetFormatPr baseColWidth="10" defaultRowHeight="12.75" x14ac:dyDescent="0.2"/>
  <cols>
    <col min="1" max="1" width="2.7109375" customWidth="1"/>
    <col min="2" max="2" width="2" customWidth="1"/>
    <col min="3" max="3" width="37.7109375" customWidth="1"/>
    <col min="4" max="4" width="14.85546875" hidden="1" customWidth="1"/>
    <col min="5" max="8" width="12.7109375" customWidth="1"/>
    <col min="9" max="9" width="13" hidden="1" customWidth="1"/>
    <col min="10" max="10" width="32.7109375" customWidth="1"/>
    <col min="11" max="11" width="2" customWidth="1"/>
    <col min="19" max="19" width="13" customWidth="1"/>
  </cols>
  <sheetData>
    <row r="1" spans="2:24" s="153" customFormat="1" ht="35.1" customHeight="1" x14ac:dyDescent="0.25">
      <c r="C1" s="327" t="s">
        <v>76</v>
      </c>
      <c r="D1" s="327"/>
      <c r="E1" s="327"/>
      <c r="F1" s="327"/>
      <c r="G1" s="327"/>
      <c r="H1" s="327"/>
      <c r="I1" s="327"/>
      <c r="J1" s="327"/>
      <c r="L1" s="329" t="s">
        <v>79</v>
      </c>
      <c r="M1" s="329"/>
      <c r="N1" s="329"/>
      <c r="O1" s="329"/>
      <c r="P1" s="329"/>
      <c r="Q1" s="329"/>
      <c r="R1" s="329"/>
      <c r="S1" s="329"/>
      <c r="T1" s="329"/>
      <c r="U1" s="329"/>
    </row>
    <row r="2" spans="2:24" s="154" customFormat="1" ht="13.5" customHeight="1" x14ac:dyDescent="0.2">
      <c r="C2" s="328" t="s">
        <v>113</v>
      </c>
      <c r="D2" s="328"/>
      <c r="E2" s="328"/>
      <c r="F2" s="328"/>
      <c r="G2" s="328"/>
      <c r="H2" s="328"/>
      <c r="I2" s="328"/>
      <c r="J2" s="328"/>
      <c r="L2" s="328" t="s">
        <v>17</v>
      </c>
      <c r="M2" s="328"/>
      <c r="N2" s="328"/>
      <c r="O2" s="328"/>
      <c r="P2" s="328"/>
      <c r="Q2" s="328"/>
      <c r="R2" s="328"/>
      <c r="S2" s="328"/>
      <c r="T2" s="328"/>
      <c r="U2" s="328"/>
    </row>
    <row r="3" spans="2:24" x14ac:dyDescent="0.2">
      <c r="B3" s="160"/>
      <c r="C3" s="328"/>
      <c r="D3" s="328"/>
      <c r="E3" s="328"/>
      <c r="F3" s="328"/>
      <c r="G3" s="328"/>
      <c r="H3" s="328"/>
      <c r="I3" s="328"/>
      <c r="J3" s="328"/>
      <c r="L3" s="328"/>
      <c r="M3" s="328"/>
      <c r="N3" s="328"/>
      <c r="O3" s="328"/>
      <c r="P3" s="328"/>
      <c r="Q3" s="328"/>
      <c r="R3" s="328"/>
      <c r="S3" s="328"/>
      <c r="T3" s="328"/>
      <c r="U3" s="328"/>
    </row>
    <row r="4" spans="2:24" x14ac:dyDescent="0.2">
      <c r="B4" s="6"/>
      <c r="C4" s="155" t="s">
        <v>72</v>
      </c>
      <c r="L4" s="10" t="s">
        <v>1</v>
      </c>
    </row>
    <row r="5" spans="2:24" x14ac:dyDescent="0.2">
      <c r="B5" s="6"/>
      <c r="C5" s="6" t="s">
        <v>73</v>
      </c>
      <c r="L5" s="6" t="s">
        <v>45</v>
      </c>
    </row>
    <row r="6" spans="2:24" ht="14.25" x14ac:dyDescent="0.2">
      <c r="B6" s="6"/>
      <c r="C6" s="6" t="s">
        <v>74</v>
      </c>
      <c r="L6" s="6" t="s">
        <v>2</v>
      </c>
    </row>
    <row r="7" spans="2:24" s="156" customFormat="1" x14ac:dyDescent="0.2"/>
    <row r="8" spans="2:24" s="156" customFormat="1" ht="24.95" customHeight="1" x14ac:dyDescent="0.2">
      <c r="B8" s="159">
        <v>1</v>
      </c>
      <c r="C8" s="330" t="s">
        <v>80</v>
      </c>
      <c r="D8" s="330"/>
      <c r="E8" s="330"/>
      <c r="F8" s="330"/>
      <c r="G8" s="330"/>
      <c r="H8" s="330"/>
      <c r="I8" s="330"/>
      <c r="J8" s="330"/>
      <c r="K8" s="159">
        <v>1</v>
      </c>
      <c r="L8" s="334" t="s">
        <v>83</v>
      </c>
      <c r="M8" s="334"/>
      <c r="N8" s="334"/>
      <c r="O8" s="334"/>
      <c r="P8" s="334"/>
      <c r="Q8" s="334"/>
      <c r="R8" s="334"/>
      <c r="S8" s="334"/>
      <c r="T8" s="334"/>
      <c r="U8" s="334"/>
    </row>
    <row r="9" spans="2:24" s="156" customFormat="1" x14ac:dyDescent="0.2">
      <c r="C9" s="333" t="s">
        <v>81</v>
      </c>
      <c r="D9" s="333"/>
      <c r="E9" s="333"/>
      <c r="F9" s="333"/>
      <c r="G9" s="333"/>
      <c r="H9" s="333"/>
      <c r="I9" s="333"/>
      <c r="J9" s="333"/>
      <c r="L9" s="333" t="s">
        <v>85</v>
      </c>
      <c r="M9" s="333"/>
      <c r="N9" s="333"/>
      <c r="O9" s="333"/>
      <c r="P9" s="333"/>
      <c r="Q9" s="333"/>
      <c r="R9" s="333"/>
      <c r="S9" s="333"/>
      <c r="T9" s="333"/>
      <c r="U9" s="333"/>
    </row>
    <row r="10" spans="2:24" x14ac:dyDescent="0.2">
      <c r="C10" s="333" t="s">
        <v>82</v>
      </c>
      <c r="D10" s="333"/>
      <c r="E10" s="333"/>
      <c r="F10" s="333"/>
      <c r="G10" s="333"/>
      <c r="H10" s="333"/>
      <c r="I10" s="333"/>
      <c r="J10" s="333"/>
      <c r="L10" s="333" t="s">
        <v>84</v>
      </c>
      <c r="M10" s="333"/>
      <c r="N10" s="333"/>
      <c r="O10" s="333"/>
      <c r="P10" s="333"/>
      <c r="Q10" s="333"/>
      <c r="R10" s="333"/>
      <c r="S10" s="333"/>
      <c r="T10" s="333"/>
      <c r="U10" s="333"/>
    </row>
    <row r="11" spans="2:24" s="156" customFormat="1" x14ac:dyDescent="0.2"/>
    <row r="12" spans="2:24" x14ac:dyDescent="0.2">
      <c r="C12" s="27" t="s">
        <v>75</v>
      </c>
      <c r="L12" s="325" t="s">
        <v>8</v>
      </c>
      <c r="M12" s="325"/>
      <c r="N12" s="325"/>
      <c r="O12" s="325"/>
      <c r="P12" s="325"/>
      <c r="Q12" s="325"/>
      <c r="R12" s="325"/>
      <c r="S12" s="325"/>
      <c r="T12" s="325"/>
      <c r="U12" s="325"/>
    </row>
    <row r="13" spans="2:24" x14ac:dyDescent="0.2">
      <c r="C13" s="27" t="s">
        <v>77</v>
      </c>
      <c r="D13" s="158"/>
      <c r="E13" s="158"/>
      <c r="F13" s="158"/>
      <c r="G13" s="158"/>
      <c r="H13" s="158"/>
      <c r="I13" s="158"/>
      <c r="J13" s="158"/>
      <c r="K13" s="158"/>
      <c r="L13" s="326" t="s">
        <v>11</v>
      </c>
      <c r="M13" s="326"/>
      <c r="N13" s="326"/>
      <c r="O13" s="326"/>
      <c r="P13" s="326"/>
      <c r="Q13" s="326"/>
      <c r="R13" s="326"/>
      <c r="S13" s="326"/>
      <c r="T13" s="326"/>
      <c r="U13" s="326"/>
      <c r="V13" s="326"/>
      <c r="W13" s="326"/>
      <c r="X13" s="161"/>
    </row>
    <row r="14" spans="2:24" x14ac:dyDescent="0.2">
      <c r="C14" s="27" t="s">
        <v>78</v>
      </c>
      <c r="D14" s="158"/>
      <c r="E14" s="158"/>
      <c r="F14" s="158"/>
      <c r="G14" s="158"/>
      <c r="H14" s="158"/>
      <c r="I14" s="158"/>
      <c r="J14" s="158"/>
      <c r="K14" s="158"/>
      <c r="L14" s="325" t="s">
        <v>10</v>
      </c>
      <c r="M14" s="325"/>
      <c r="N14" s="325"/>
      <c r="O14" s="325"/>
      <c r="P14" s="325"/>
      <c r="Q14" s="325"/>
      <c r="R14" s="325"/>
      <c r="S14" s="325"/>
      <c r="T14" s="325"/>
      <c r="U14" s="325"/>
    </row>
    <row r="15" spans="2:24" ht="20.100000000000001" customHeight="1" x14ac:dyDescent="0.2">
      <c r="C15" s="27" t="s">
        <v>156</v>
      </c>
      <c r="L15" s="27" t="s">
        <v>156</v>
      </c>
    </row>
    <row r="16" spans="2:24" ht="13.5" thickBot="1" x14ac:dyDescent="0.25">
      <c r="C16" s="27"/>
    </row>
    <row r="17" spans="1:21" ht="24.95" customHeight="1" x14ac:dyDescent="0.25">
      <c r="A17" s="100"/>
      <c r="B17" s="101"/>
      <c r="C17" s="331" t="s">
        <v>86</v>
      </c>
      <c r="D17" s="331"/>
      <c r="E17" s="331"/>
      <c r="F17" s="331"/>
      <c r="G17" s="331"/>
      <c r="H17" s="331"/>
      <c r="I17" s="157"/>
      <c r="J17" s="101"/>
      <c r="K17" s="101"/>
      <c r="L17" s="101"/>
      <c r="M17" s="101"/>
      <c r="N17" s="101"/>
      <c r="O17" s="101"/>
      <c r="P17" s="101"/>
      <c r="Q17" s="101"/>
      <c r="R17" s="101"/>
      <c r="S17" s="101"/>
      <c r="T17" s="102"/>
    </row>
    <row r="18" spans="1:21" s="1" customFormat="1" ht="14.1" customHeight="1" x14ac:dyDescent="0.2">
      <c r="A18" s="114"/>
      <c r="B18" s="3"/>
      <c r="C18" s="51" t="s">
        <v>0</v>
      </c>
      <c r="D18" s="339" t="s">
        <v>50</v>
      </c>
      <c r="E18" s="340"/>
      <c r="F18" s="340"/>
      <c r="G18" s="340"/>
      <c r="H18" s="341"/>
      <c r="I18" s="83" t="s">
        <v>43</v>
      </c>
      <c r="J18" s="136" t="s">
        <v>69</v>
      </c>
      <c r="K18" s="3"/>
      <c r="L18" s="106"/>
      <c r="M18" s="106"/>
      <c r="N18" s="106"/>
      <c r="O18" s="106"/>
      <c r="P18" s="106"/>
      <c r="Q18" s="106"/>
      <c r="R18" s="106"/>
      <c r="S18" s="106"/>
      <c r="T18" s="107"/>
    </row>
    <row r="19" spans="1:21" s="1" customFormat="1" ht="14.1" customHeight="1" x14ac:dyDescent="0.2">
      <c r="A19" s="114"/>
      <c r="B19" s="3"/>
      <c r="C19" s="51" t="s">
        <v>12</v>
      </c>
      <c r="D19" s="87">
        <v>1</v>
      </c>
      <c r="E19" s="88">
        <v>1</v>
      </c>
      <c r="F19" s="88">
        <v>2</v>
      </c>
      <c r="G19" s="88">
        <v>3</v>
      </c>
      <c r="H19" s="89">
        <v>4</v>
      </c>
      <c r="I19" s="73">
        <v>1</v>
      </c>
      <c r="J19" s="136" t="s">
        <v>70</v>
      </c>
      <c r="K19" s="3"/>
      <c r="L19" s="106"/>
      <c r="M19" s="106"/>
      <c r="N19" s="106"/>
      <c r="O19" s="106"/>
      <c r="P19" s="106"/>
      <c r="Q19" s="106"/>
      <c r="R19" s="106"/>
      <c r="S19" s="106"/>
      <c r="T19" s="107"/>
    </row>
    <row r="20" spans="1:21" s="1" customFormat="1" ht="14.1" customHeight="1" x14ac:dyDescent="0.2">
      <c r="A20" s="114"/>
      <c r="B20" s="3"/>
      <c r="C20" s="86" t="s">
        <v>13</v>
      </c>
      <c r="D20" s="134">
        <v>2012</v>
      </c>
      <c r="E20" s="135">
        <f>D20+2</f>
        <v>2014</v>
      </c>
      <c r="F20" s="91">
        <f>E20+1</f>
        <v>2015</v>
      </c>
      <c r="G20" s="91">
        <f>F20+1</f>
        <v>2016</v>
      </c>
      <c r="H20" s="92">
        <f>G20+1</f>
        <v>2017</v>
      </c>
      <c r="I20" s="74">
        <f>D20</f>
        <v>2012</v>
      </c>
      <c r="J20" s="137" t="s">
        <v>71</v>
      </c>
      <c r="K20" s="3"/>
      <c r="L20" s="106"/>
      <c r="M20" s="106"/>
      <c r="N20" s="106"/>
      <c r="O20" s="106"/>
      <c r="P20" s="106"/>
      <c r="Q20" s="106"/>
      <c r="R20" s="106"/>
      <c r="S20" s="106"/>
      <c r="T20" s="107"/>
      <c r="U20" s="130"/>
    </row>
    <row r="21" spans="1:21" s="6" customFormat="1" ht="14.1" customHeight="1" x14ac:dyDescent="0.2">
      <c r="A21" s="115"/>
      <c r="B21" s="39"/>
      <c r="C21" s="52" t="s">
        <v>46</v>
      </c>
      <c r="D21" s="37" t="s">
        <v>16</v>
      </c>
      <c r="E21" s="84">
        <v>34699.019999999997</v>
      </c>
      <c r="F21" s="82">
        <f>E21 *0.03+E21</f>
        <v>35739.990599999997</v>
      </c>
      <c r="G21" s="82">
        <f t="shared" ref="G21:H22" si="0">F21 *0.03+F21</f>
        <v>36812.190317999994</v>
      </c>
      <c r="H21" s="82">
        <f t="shared" si="0"/>
        <v>37916.556027539991</v>
      </c>
      <c r="I21" s="75"/>
      <c r="J21" s="122" t="s">
        <v>52</v>
      </c>
      <c r="K21" s="39"/>
      <c r="L21" s="348" t="s">
        <v>59</v>
      </c>
      <c r="M21" s="349"/>
      <c r="N21" s="349"/>
      <c r="O21" s="349"/>
      <c r="P21" s="349"/>
      <c r="Q21" s="349"/>
      <c r="R21" s="349"/>
      <c r="S21" s="349"/>
      <c r="T21" s="350"/>
      <c r="U21" s="131"/>
    </row>
    <row r="22" spans="1:21" s="6" customFormat="1" ht="14.1" customHeight="1" x14ac:dyDescent="0.2">
      <c r="A22" s="115"/>
      <c r="B22" s="38"/>
      <c r="C22" s="52" t="s">
        <v>47</v>
      </c>
      <c r="D22" s="47" t="s">
        <v>16</v>
      </c>
      <c r="E22" s="84">
        <v>38874.58</v>
      </c>
      <c r="F22" s="82">
        <f>E22 *0.03+E22</f>
        <v>40040.8174</v>
      </c>
      <c r="G22" s="82">
        <f t="shared" si="0"/>
        <v>41242.041921999997</v>
      </c>
      <c r="H22" s="82">
        <f t="shared" si="0"/>
        <v>42479.303179659997</v>
      </c>
      <c r="I22" s="76"/>
      <c r="J22" s="122" t="s">
        <v>53</v>
      </c>
      <c r="K22" s="38"/>
      <c r="L22" s="348"/>
      <c r="M22" s="349"/>
      <c r="N22" s="349"/>
      <c r="O22" s="349"/>
      <c r="P22" s="349"/>
      <c r="Q22" s="349"/>
      <c r="R22" s="349"/>
      <c r="S22" s="349"/>
      <c r="T22" s="350"/>
      <c r="U22" s="131"/>
    </row>
    <row r="23" spans="1:21" s="13" customFormat="1" ht="27.95" customHeight="1" x14ac:dyDescent="0.2">
      <c r="A23" s="116"/>
      <c r="B23" s="11"/>
      <c r="C23" s="121" t="s">
        <v>61</v>
      </c>
      <c r="D23" s="50">
        <v>46437</v>
      </c>
      <c r="E23" s="124">
        <v>47843.31</v>
      </c>
      <c r="F23" s="125">
        <f>E23 *0.03+E23</f>
        <v>49278.609299999996</v>
      </c>
      <c r="G23" s="125">
        <f>F23 *0.03+F23</f>
        <v>50756.967578999996</v>
      </c>
      <c r="H23" s="126">
        <f>G23*0.03+G23</f>
        <v>52279.676606369998</v>
      </c>
      <c r="I23" s="77">
        <f t="shared" ref="I23:I28" si="1">D23*0.75</f>
        <v>34827.75</v>
      </c>
      <c r="J23" s="123" t="s">
        <v>63</v>
      </c>
      <c r="K23" s="11"/>
      <c r="L23" s="348" t="s">
        <v>65</v>
      </c>
      <c r="M23" s="349"/>
      <c r="N23" s="349"/>
      <c r="O23" s="349"/>
      <c r="P23" s="349"/>
      <c r="Q23" s="349"/>
      <c r="R23" s="349"/>
      <c r="S23" s="349"/>
      <c r="T23" s="350"/>
      <c r="U23" s="132"/>
    </row>
    <row r="24" spans="1:21" s="13" customFormat="1" ht="14.1" customHeight="1" x14ac:dyDescent="0.2">
      <c r="A24" s="116"/>
      <c r="B24" s="14"/>
      <c r="C24" s="85" t="s">
        <v>62</v>
      </c>
      <c r="D24" s="50">
        <v>62020</v>
      </c>
      <c r="E24" s="71">
        <v>63713.06</v>
      </c>
      <c r="F24" s="12">
        <f>E24 *0.03+E24</f>
        <v>65624.451799999995</v>
      </c>
      <c r="G24" s="125">
        <f>F24 *0.03+F24</f>
        <v>67593.185354000001</v>
      </c>
      <c r="H24" s="126">
        <f>G24*0.03+G24</f>
        <v>69620.980914619999</v>
      </c>
      <c r="I24" s="77">
        <f t="shared" si="1"/>
        <v>46515</v>
      </c>
      <c r="J24" s="123" t="s">
        <v>64</v>
      </c>
      <c r="K24" s="14"/>
      <c r="L24" s="348"/>
      <c r="M24" s="349"/>
      <c r="N24" s="349"/>
      <c r="O24" s="349"/>
      <c r="P24" s="349"/>
      <c r="Q24" s="349"/>
      <c r="R24" s="349"/>
      <c r="S24" s="349"/>
      <c r="T24" s="350"/>
      <c r="U24" s="132"/>
    </row>
    <row r="25" spans="1:21" ht="27.95" customHeight="1" x14ac:dyDescent="0.2">
      <c r="A25" s="103"/>
      <c r="B25" s="7"/>
      <c r="C25" s="119" t="s">
        <v>48</v>
      </c>
      <c r="D25" s="50">
        <v>0</v>
      </c>
      <c r="E25" s="351" t="s">
        <v>60</v>
      </c>
      <c r="F25" s="352"/>
      <c r="G25" s="352"/>
      <c r="H25" s="353"/>
      <c r="I25" s="77">
        <f t="shared" si="1"/>
        <v>0</v>
      </c>
      <c r="J25" s="138" t="s">
        <v>57</v>
      </c>
      <c r="K25" s="7"/>
      <c r="L25" s="117"/>
      <c r="M25" s="117"/>
      <c r="N25" s="117"/>
      <c r="O25" s="117"/>
      <c r="P25" s="117"/>
      <c r="Q25" s="117"/>
      <c r="R25" s="117"/>
      <c r="S25" s="117"/>
      <c r="T25" s="118"/>
      <c r="U25" s="97"/>
    </row>
    <row r="26" spans="1:21" ht="27.95" customHeight="1" x14ac:dyDescent="0.2">
      <c r="A26" s="103"/>
      <c r="B26" s="8"/>
      <c r="C26" s="119" t="s">
        <v>67</v>
      </c>
      <c r="D26" s="50">
        <v>55269</v>
      </c>
      <c r="E26" s="127">
        <v>56837.9</v>
      </c>
      <c r="F26" s="128">
        <f>E26 *0.03+E26</f>
        <v>58543.037000000004</v>
      </c>
      <c r="G26" s="128">
        <f t="shared" ref="G26:H27" si="2">F26 *0.03+F26</f>
        <v>60299.328110000002</v>
      </c>
      <c r="H26" s="126">
        <f t="shared" si="2"/>
        <v>62108.307953300005</v>
      </c>
      <c r="I26" s="77">
        <f t="shared" si="1"/>
        <v>41451.75</v>
      </c>
      <c r="J26" s="123" t="s">
        <v>56</v>
      </c>
      <c r="K26" s="8"/>
      <c r="L26" s="348" t="s">
        <v>66</v>
      </c>
      <c r="M26" s="349"/>
      <c r="N26" s="349"/>
      <c r="O26" s="349"/>
      <c r="P26" s="349"/>
      <c r="Q26" s="349"/>
      <c r="R26" s="349"/>
      <c r="S26" s="349"/>
      <c r="T26" s="350"/>
      <c r="U26" s="133"/>
    </row>
    <row r="27" spans="1:21" ht="14.1" customHeight="1" x14ac:dyDescent="0.2">
      <c r="A27" s="103"/>
      <c r="B27" s="30"/>
      <c r="C27" s="129" t="s">
        <v>68</v>
      </c>
      <c r="D27" s="53">
        <v>68773</v>
      </c>
      <c r="E27" s="72">
        <v>70590.399999999994</v>
      </c>
      <c r="F27" s="128">
        <f>E27 *0.03+E27</f>
        <v>72708.111999999994</v>
      </c>
      <c r="G27" s="128">
        <f t="shared" si="2"/>
        <v>74889.355359999987</v>
      </c>
      <c r="H27" s="126">
        <f t="shared" si="2"/>
        <v>77136.036020799991</v>
      </c>
      <c r="I27" s="78">
        <f t="shared" si="1"/>
        <v>51579.75</v>
      </c>
      <c r="J27" s="123" t="s">
        <v>55</v>
      </c>
      <c r="K27" s="30"/>
      <c r="L27" s="348"/>
      <c r="M27" s="349"/>
      <c r="N27" s="349"/>
      <c r="O27" s="349"/>
      <c r="P27" s="349"/>
      <c r="Q27" s="349"/>
      <c r="R27" s="349"/>
      <c r="S27" s="349"/>
      <c r="T27" s="350"/>
      <c r="U27" s="133"/>
    </row>
    <row r="28" spans="1:21" s="4" customFormat="1" ht="27" customHeight="1" thickBot="1" x14ac:dyDescent="0.25">
      <c r="A28" s="103"/>
      <c r="B28" s="28"/>
      <c r="C28" s="120" t="s">
        <v>49</v>
      </c>
      <c r="D28" s="54">
        <v>0</v>
      </c>
      <c r="E28" s="345" t="s">
        <v>60</v>
      </c>
      <c r="F28" s="346"/>
      <c r="G28" s="346"/>
      <c r="H28" s="347"/>
      <c r="I28" s="79">
        <f t="shared" si="1"/>
        <v>0</v>
      </c>
      <c r="J28" s="139" t="s">
        <v>54</v>
      </c>
      <c r="K28" s="28"/>
      <c r="L28" s="104"/>
      <c r="M28" s="104"/>
      <c r="N28" s="104"/>
      <c r="O28" s="104"/>
      <c r="P28" s="104"/>
      <c r="Q28" s="104"/>
      <c r="R28" s="104"/>
      <c r="S28" s="104"/>
      <c r="T28" s="105"/>
    </row>
    <row r="29" spans="1:21" s="4" customFormat="1" ht="13.5" thickBot="1" x14ac:dyDescent="0.25">
      <c r="A29" s="110"/>
      <c r="B29" s="108"/>
      <c r="C29" s="111"/>
      <c r="D29" s="112"/>
      <c r="E29" s="113"/>
      <c r="F29" s="113"/>
      <c r="G29" s="113"/>
      <c r="H29" s="113"/>
      <c r="I29" s="99"/>
      <c r="J29" s="108"/>
      <c r="K29" s="108"/>
      <c r="L29" s="108"/>
      <c r="M29" s="108"/>
      <c r="N29" s="108"/>
      <c r="O29" s="108"/>
      <c r="P29" s="108"/>
      <c r="Q29" s="108"/>
      <c r="R29" s="108"/>
      <c r="S29" s="108"/>
      <c r="T29" s="109"/>
    </row>
    <row r="30" spans="1:21" s="4" customFormat="1" x14ac:dyDescent="0.2">
      <c r="B30" s="97"/>
      <c r="C30" s="44"/>
      <c r="D30" s="95"/>
      <c r="E30" s="98"/>
      <c r="F30" s="98"/>
      <c r="G30" s="98"/>
      <c r="H30" s="98"/>
      <c r="I30" s="96"/>
    </row>
    <row r="31" spans="1:21" s="5" customFormat="1" x14ac:dyDescent="0.2">
      <c r="B31" s="15"/>
      <c r="C31" s="16"/>
      <c r="D31" s="17"/>
      <c r="E31" s="17"/>
      <c r="F31" s="17"/>
      <c r="G31" s="17"/>
      <c r="H31" s="17"/>
      <c r="I31" s="17"/>
    </row>
    <row r="32" spans="1:21" s="5" customFormat="1" ht="15.75" x14ac:dyDescent="0.25">
      <c r="B32" s="15"/>
      <c r="C32" s="332" t="s">
        <v>87</v>
      </c>
      <c r="D32" s="332"/>
      <c r="E32" s="332"/>
      <c r="F32" s="332"/>
      <c r="G32" s="332"/>
      <c r="H32" s="332"/>
      <c r="I32" s="17"/>
    </row>
    <row r="33" spans="2:21" s="1" customFormat="1" ht="14.1" customHeight="1" x14ac:dyDescent="0.2">
      <c r="B33" s="18"/>
      <c r="C33" s="51" t="s">
        <v>0</v>
      </c>
      <c r="D33" s="344" t="s">
        <v>51</v>
      </c>
      <c r="E33" s="340"/>
      <c r="F33" s="340"/>
      <c r="G33" s="340"/>
      <c r="H33" s="341"/>
      <c r="I33" s="83" t="s">
        <v>44</v>
      </c>
      <c r="J33" s="136" t="s">
        <v>69</v>
      </c>
      <c r="K33" s="3"/>
    </row>
    <row r="34" spans="2:21" s="1" customFormat="1" ht="14.1" customHeight="1" x14ac:dyDescent="0.2">
      <c r="B34" s="18"/>
      <c r="C34" s="93" t="s">
        <v>13</v>
      </c>
      <c r="D34" s="140">
        <f>D20</f>
        <v>2012</v>
      </c>
      <c r="E34" s="94">
        <f>E20</f>
        <v>2014</v>
      </c>
      <c r="F34" s="94">
        <f>F20</f>
        <v>2015</v>
      </c>
      <c r="G34" s="91">
        <f>G20</f>
        <v>2016</v>
      </c>
      <c r="H34" s="92">
        <v>2016</v>
      </c>
      <c r="I34" s="74">
        <f>D20</f>
        <v>2012</v>
      </c>
      <c r="J34" s="137" t="s">
        <v>71</v>
      </c>
      <c r="K34" s="3"/>
    </row>
    <row r="35" spans="2:21" s="6" customFormat="1" ht="14.1" customHeight="1" x14ac:dyDescent="0.2">
      <c r="B35" s="40"/>
      <c r="C35" s="52" t="s">
        <v>46</v>
      </c>
      <c r="D35" s="141" t="s">
        <v>15</v>
      </c>
      <c r="E35" s="142">
        <f t="shared" ref="E35:H38" si="3">E21/12</f>
        <v>2891.5849999999996</v>
      </c>
      <c r="F35" s="142">
        <f t="shared" si="3"/>
        <v>2978.3325499999996</v>
      </c>
      <c r="G35" s="125">
        <f t="shared" si="3"/>
        <v>3067.6825264999993</v>
      </c>
      <c r="H35" s="126">
        <f t="shared" si="3"/>
        <v>3159.7130022949991</v>
      </c>
      <c r="I35" s="75"/>
      <c r="J35" s="122" t="s">
        <v>52</v>
      </c>
      <c r="K35" s="39"/>
      <c r="L35" s="319" t="s">
        <v>90</v>
      </c>
      <c r="M35" s="320"/>
      <c r="N35" s="320"/>
      <c r="O35" s="320"/>
      <c r="P35" s="320"/>
      <c r="Q35" s="320"/>
      <c r="R35" s="320"/>
      <c r="S35" s="320"/>
      <c r="T35" s="320"/>
      <c r="U35" s="320"/>
    </row>
    <row r="36" spans="2:21" s="6" customFormat="1" ht="14.1" customHeight="1" x14ac:dyDescent="0.2">
      <c r="B36" s="41"/>
      <c r="C36" s="52" t="s">
        <v>47</v>
      </c>
      <c r="D36" s="143" t="s">
        <v>15</v>
      </c>
      <c r="E36" s="142">
        <f t="shared" si="3"/>
        <v>3239.5483333333336</v>
      </c>
      <c r="F36" s="142">
        <f t="shared" si="3"/>
        <v>3336.7347833333333</v>
      </c>
      <c r="G36" s="125">
        <f t="shared" si="3"/>
        <v>3436.8368268333329</v>
      </c>
      <c r="H36" s="126">
        <f t="shared" si="3"/>
        <v>3539.9419316383332</v>
      </c>
      <c r="I36" s="76"/>
      <c r="J36" s="122" t="s">
        <v>53</v>
      </c>
      <c r="K36" s="38"/>
      <c r="L36" s="319"/>
      <c r="M36" s="320"/>
      <c r="N36" s="320"/>
      <c r="O36" s="320"/>
      <c r="P36" s="320"/>
      <c r="Q36" s="320"/>
      <c r="R36" s="320"/>
      <c r="S36" s="320"/>
      <c r="T36" s="320"/>
      <c r="U36" s="320"/>
    </row>
    <row r="37" spans="2:21" ht="27.95" customHeight="1" x14ac:dyDescent="0.2">
      <c r="B37" s="11"/>
      <c r="C37" s="121" t="s">
        <v>61</v>
      </c>
      <c r="D37" s="144">
        <f t="shared" ref="D37:D42" si="4">D23/12</f>
        <v>3869.75</v>
      </c>
      <c r="E37" s="142">
        <f t="shared" si="3"/>
        <v>3986.9424999999997</v>
      </c>
      <c r="F37" s="142">
        <f t="shared" si="3"/>
        <v>4106.5507749999997</v>
      </c>
      <c r="G37" s="125">
        <f t="shared" si="3"/>
        <v>4229.7472982499994</v>
      </c>
      <c r="H37" s="126">
        <f t="shared" si="3"/>
        <v>4356.6397171974995</v>
      </c>
      <c r="I37" s="77">
        <f t="shared" ref="I37:I42" si="5">D37*0.75</f>
        <v>2902.3125</v>
      </c>
      <c r="J37" s="123" t="s">
        <v>63</v>
      </c>
      <c r="K37" s="11"/>
      <c r="L37" s="321" t="s">
        <v>89</v>
      </c>
      <c r="M37" s="322"/>
      <c r="N37" s="322"/>
      <c r="O37" s="322"/>
      <c r="P37" s="322"/>
      <c r="Q37" s="322"/>
      <c r="R37" s="322"/>
      <c r="S37" s="322"/>
      <c r="T37" s="322"/>
      <c r="U37" s="322"/>
    </row>
    <row r="38" spans="2:21" ht="14.1" customHeight="1" x14ac:dyDescent="0.2">
      <c r="B38" s="14"/>
      <c r="C38" s="85" t="s">
        <v>62</v>
      </c>
      <c r="D38" s="144">
        <f t="shared" si="4"/>
        <v>5168.333333333333</v>
      </c>
      <c r="E38" s="142">
        <f t="shared" si="3"/>
        <v>5309.4216666666662</v>
      </c>
      <c r="F38" s="142">
        <f t="shared" si="3"/>
        <v>5468.7043166666663</v>
      </c>
      <c r="G38" s="125">
        <f t="shared" si="3"/>
        <v>5632.7654461666671</v>
      </c>
      <c r="H38" s="126">
        <f t="shared" si="3"/>
        <v>5801.7484095516666</v>
      </c>
      <c r="I38" s="77">
        <f t="shared" si="5"/>
        <v>3876.25</v>
      </c>
      <c r="J38" s="123" t="s">
        <v>64</v>
      </c>
      <c r="K38" s="14"/>
      <c r="L38" s="321"/>
      <c r="M38" s="322"/>
      <c r="N38" s="322"/>
      <c r="O38" s="322"/>
      <c r="P38" s="322"/>
      <c r="Q38" s="322"/>
      <c r="R38" s="322"/>
      <c r="S38" s="322"/>
      <c r="T38" s="322"/>
      <c r="U38" s="322"/>
    </row>
    <row r="39" spans="2:21" ht="27.95" customHeight="1" x14ac:dyDescent="0.2">
      <c r="B39" s="19"/>
      <c r="C39" s="119" t="s">
        <v>48</v>
      </c>
      <c r="D39" s="144">
        <f t="shared" si="4"/>
        <v>0</v>
      </c>
      <c r="E39" s="351" t="s">
        <v>60</v>
      </c>
      <c r="F39" s="352"/>
      <c r="G39" s="352"/>
      <c r="H39" s="353"/>
      <c r="I39" s="77">
        <f t="shared" si="5"/>
        <v>0</v>
      </c>
      <c r="J39" s="138" t="s">
        <v>57</v>
      </c>
      <c r="K39" s="7"/>
    </row>
    <row r="40" spans="2:21" ht="27.95" customHeight="1" x14ac:dyDescent="0.2">
      <c r="B40" s="20"/>
      <c r="C40" s="119" t="s">
        <v>67</v>
      </c>
      <c r="D40" s="144">
        <f t="shared" si="4"/>
        <v>4605.75</v>
      </c>
      <c r="E40" s="142">
        <f t="shared" ref="E40:H41" si="6">E26/12</f>
        <v>4736.4916666666668</v>
      </c>
      <c r="F40" s="142">
        <f t="shared" si="6"/>
        <v>4878.586416666667</v>
      </c>
      <c r="G40" s="125">
        <f t="shared" si="6"/>
        <v>5024.9440091666665</v>
      </c>
      <c r="H40" s="126">
        <f t="shared" si="6"/>
        <v>5175.6923294416674</v>
      </c>
      <c r="I40" s="77">
        <f t="shared" si="5"/>
        <v>3454.3125</v>
      </c>
      <c r="J40" s="123" t="s">
        <v>56</v>
      </c>
      <c r="K40" s="8"/>
      <c r="L40" s="323" t="s">
        <v>91</v>
      </c>
      <c r="M40" s="324"/>
      <c r="N40" s="324"/>
      <c r="O40" s="324"/>
      <c r="P40" s="324"/>
      <c r="Q40" s="324"/>
      <c r="R40" s="324"/>
      <c r="S40" s="324"/>
      <c r="T40" s="324"/>
      <c r="U40" s="324"/>
    </row>
    <row r="41" spans="2:21" ht="14.1" customHeight="1" x14ac:dyDescent="0.2">
      <c r="B41" s="21"/>
      <c r="C41" s="129" t="s">
        <v>68</v>
      </c>
      <c r="D41" s="144">
        <f t="shared" si="4"/>
        <v>5731.083333333333</v>
      </c>
      <c r="E41" s="142">
        <f t="shared" si="6"/>
        <v>5882.5333333333328</v>
      </c>
      <c r="F41" s="142">
        <f t="shared" si="6"/>
        <v>6059.0093333333325</v>
      </c>
      <c r="G41" s="145">
        <f t="shared" si="6"/>
        <v>6240.7796133333322</v>
      </c>
      <c r="H41" s="146">
        <f t="shared" si="6"/>
        <v>6428.0030017333329</v>
      </c>
      <c r="I41" s="77">
        <f t="shared" si="5"/>
        <v>4298.3125</v>
      </c>
      <c r="J41" s="123" t="s">
        <v>55</v>
      </c>
      <c r="K41" s="30"/>
      <c r="L41" s="323"/>
      <c r="M41" s="324"/>
      <c r="N41" s="324"/>
      <c r="O41" s="324"/>
      <c r="P41" s="324"/>
      <c r="Q41" s="324"/>
      <c r="R41" s="324"/>
      <c r="S41" s="324"/>
      <c r="T41" s="324"/>
      <c r="U41" s="324"/>
    </row>
    <row r="42" spans="2:21" ht="27.95" customHeight="1" thickBot="1" x14ac:dyDescent="0.25">
      <c r="B42" s="29"/>
      <c r="C42" s="120" t="s">
        <v>49</v>
      </c>
      <c r="D42" s="147">
        <f t="shared" si="4"/>
        <v>0</v>
      </c>
      <c r="E42" s="336" t="s">
        <v>60</v>
      </c>
      <c r="F42" s="337"/>
      <c r="G42" s="337"/>
      <c r="H42" s="338"/>
      <c r="I42" s="80">
        <f t="shared" si="5"/>
        <v>0</v>
      </c>
      <c r="J42" s="139" t="s">
        <v>54</v>
      </c>
      <c r="K42" s="28"/>
    </row>
    <row r="43" spans="2:21" x14ac:dyDescent="0.2">
      <c r="B43" s="13"/>
      <c r="C43" s="13"/>
      <c r="D43" s="13"/>
      <c r="E43" s="13"/>
      <c r="F43" s="13"/>
      <c r="G43" s="13"/>
      <c r="H43" s="13"/>
      <c r="I43" s="13"/>
    </row>
    <row r="44" spans="2:21" ht="15.75" x14ac:dyDescent="0.25">
      <c r="B44" s="13"/>
      <c r="C44" s="335" t="s">
        <v>88</v>
      </c>
      <c r="D44" s="335"/>
      <c r="E44" s="335"/>
      <c r="F44" s="335"/>
      <c r="G44" s="335"/>
      <c r="H44" s="335"/>
      <c r="I44" s="13"/>
    </row>
    <row r="45" spans="2:21" ht="14.1" customHeight="1" x14ac:dyDescent="0.2">
      <c r="B45" s="19"/>
      <c r="C45" s="51" t="s">
        <v>0</v>
      </c>
      <c r="D45" s="344" t="s">
        <v>18</v>
      </c>
      <c r="E45" s="340"/>
      <c r="F45" s="340"/>
      <c r="G45" s="340"/>
      <c r="H45" s="341"/>
      <c r="I45" s="83" t="s">
        <v>19</v>
      </c>
      <c r="J45" s="136" t="s">
        <v>69</v>
      </c>
      <c r="K45" s="3"/>
    </row>
    <row r="46" spans="2:21" ht="14.1" customHeight="1" x14ac:dyDescent="0.2">
      <c r="B46" s="19"/>
      <c r="C46" s="93" t="s">
        <v>13</v>
      </c>
      <c r="D46" s="90">
        <f>D20</f>
        <v>2012</v>
      </c>
      <c r="E46" s="91">
        <f>E20</f>
        <v>2014</v>
      </c>
      <c r="F46" s="91">
        <f>F20</f>
        <v>2015</v>
      </c>
      <c r="G46" s="91">
        <f>G20</f>
        <v>2016</v>
      </c>
      <c r="H46" s="92">
        <v>2016</v>
      </c>
      <c r="I46" s="74">
        <f>I20</f>
        <v>2012</v>
      </c>
      <c r="J46" s="137" t="s">
        <v>71</v>
      </c>
      <c r="K46" s="3"/>
      <c r="M46" s="16"/>
    </row>
    <row r="47" spans="2:21" s="6" customFormat="1" ht="14.1" customHeight="1" x14ac:dyDescent="0.2">
      <c r="B47" s="40"/>
      <c r="C47" s="52" t="s">
        <v>46</v>
      </c>
      <c r="D47" s="148" t="s">
        <v>15</v>
      </c>
      <c r="E47" s="125">
        <f t="shared" ref="E47:H48" si="7">E21/1680</f>
        <v>20.65417857142857</v>
      </c>
      <c r="F47" s="125">
        <f t="shared" si="7"/>
        <v>21.273803928571429</v>
      </c>
      <c r="G47" s="125">
        <f t="shared" si="7"/>
        <v>21.912018046428567</v>
      </c>
      <c r="H47" s="126">
        <f t="shared" si="7"/>
        <v>22.569378587821422</v>
      </c>
      <c r="I47" s="75"/>
      <c r="J47" s="122" t="s">
        <v>52</v>
      </c>
      <c r="K47" s="39"/>
    </row>
    <row r="48" spans="2:21" s="6" customFormat="1" ht="14.1" customHeight="1" x14ac:dyDescent="0.2">
      <c r="B48" s="41"/>
      <c r="C48" s="52" t="s">
        <v>47</v>
      </c>
      <c r="D48" s="149" t="s">
        <v>15</v>
      </c>
      <c r="E48" s="125">
        <f t="shared" si="7"/>
        <v>23.139630952380955</v>
      </c>
      <c r="F48" s="125">
        <f t="shared" si="7"/>
        <v>23.83381988095238</v>
      </c>
      <c r="G48" s="125">
        <f t="shared" si="7"/>
        <v>24.54883447738095</v>
      </c>
      <c r="H48" s="126">
        <f t="shared" si="7"/>
        <v>25.28529951170238</v>
      </c>
      <c r="I48" s="76"/>
      <c r="J48" s="122" t="s">
        <v>53</v>
      </c>
      <c r="K48" s="38"/>
    </row>
    <row r="49" spans="2:20" ht="27.95" customHeight="1" x14ac:dyDescent="0.2">
      <c r="B49" s="11"/>
      <c r="C49" s="121" t="s">
        <v>61</v>
      </c>
      <c r="D49" s="150">
        <f t="shared" ref="D49:H50" si="8">D23/1680</f>
        <v>27.641071428571429</v>
      </c>
      <c r="E49" s="125">
        <f t="shared" si="8"/>
        <v>28.478160714285714</v>
      </c>
      <c r="F49" s="125">
        <f t="shared" si="8"/>
        <v>29.332505535714283</v>
      </c>
      <c r="G49" s="125">
        <f t="shared" si="8"/>
        <v>30.212480701785712</v>
      </c>
      <c r="H49" s="126">
        <f t="shared" si="8"/>
        <v>31.118855122839285</v>
      </c>
      <c r="I49" s="81">
        <f t="shared" ref="I49:I54" si="9">I23/1260</f>
        <v>27.641071428571429</v>
      </c>
      <c r="J49" s="123" t="s">
        <v>63</v>
      </c>
      <c r="K49" s="11"/>
    </row>
    <row r="50" spans="2:20" ht="14.1" customHeight="1" x14ac:dyDescent="0.2">
      <c r="B50" s="14"/>
      <c r="C50" s="85" t="s">
        <v>62</v>
      </c>
      <c r="D50" s="150">
        <f t="shared" si="8"/>
        <v>36.916666666666664</v>
      </c>
      <c r="E50" s="125">
        <f t="shared" si="8"/>
        <v>37.924440476190476</v>
      </c>
      <c r="F50" s="125">
        <f t="shared" si="8"/>
        <v>39.062173690476186</v>
      </c>
      <c r="G50" s="125">
        <f t="shared" si="8"/>
        <v>40.234038901190473</v>
      </c>
      <c r="H50" s="126">
        <f t="shared" si="8"/>
        <v>41.441060068226193</v>
      </c>
      <c r="I50" s="81">
        <f t="shared" si="9"/>
        <v>36.916666666666664</v>
      </c>
      <c r="J50" s="123" t="s">
        <v>64</v>
      </c>
      <c r="K50" s="14"/>
    </row>
    <row r="51" spans="2:20" ht="27.95" customHeight="1" x14ac:dyDescent="0.2">
      <c r="B51" s="19"/>
      <c r="C51" s="119" t="s">
        <v>48</v>
      </c>
      <c r="D51" s="150">
        <f>D25/1680</f>
        <v>0</v>
      </c>
      <c r="E51" s="351" t="s">
        <v>60</v>
      </c>
      <c r="F51" s="352"/>
      <c r="G51" s="352"/>
      <c r="H51" s="353"/>
      <c r="I51" s="81">
        <f t="shared" si="9"/>
        <v>0</v>
      </c>
      <c r="J51" s="138" t="s">
        <v>57</v>
      </c>
      <c r="K51" s="7"/>
    </row>
    <row r="52" spans="2:20" ht="27.95" customHeight="1" x14ac:dyDescent="0.2">
      <c r="B52" s="20"/>
      <c r="C52" s="119" t="s">
        <v>67</v>
      </c>
      <c r="D52" s="150">
        <f>D26/1680</f>
        <v>32.898214285714289</v>
      </c>
      <c r="E52" s="125">
        <f t="shared" ref="E52:H53" si="10">E26/1680</f>
        <v>33.832083333333337</v>
      </c>
      <c r="F52" s="125">
        <f t="shared" si="10"/>
        <v>34.847045833333333</v>
      </c>
      <c r="G52" s="125">
        <f t="shared" si="10"/>
        <v>35.892457208333333</v>
      </c>
      <c r="H52" s="126">
        <f t="shared" si="10"/>
        <v>36.969230924583336</v>
      </c>
      <c r="I52" s="81">
        <f t="shared" si="9"/>
        <v>32.898214285714289</v>
      </c>
      <c r="J52" s="123" t="s">
        <v>56</v>
      </c>
      <c r="K52" s="8"/>
    </row>
    <row r="53" spans="2:20" ht="14.1" customHeight="1" x14ac:dyDescent="0.2">
      <c r="B53" s="21"/>
      <c r="C53" s="129" t="s">
        <v>68</v>
      </c>
      <c r="D53" s="151">
        <f>D27/1680</f>
        <v>40.936309523809527</v>
      </c>
      <c r="E53" s="125">
        <f t="shared" si="10"/>
        <v>42.018095238095235</v>
      </c>
      <c r="F53" s="125">
        <f t="shared" si="10"/>
        <v>43.278638095238094</v>
      </c>
      <c r="G53" s="125">
        <f t="shared" si="10"/>
        <v>44.576997238095231</v>
      </c>
      <c r="H53" s="126">
        <f t="shared" si="10"/>
        <v>45.914307155238092</v>
      </c>
      <c r="I53" s="81">
        <f t="shared" si="9"/>
        <v>40.936309523809527</v>
      </c>
      <c r="J53" s="123" t="s">
        <v>55</v>
      </c>
      <c r="K53" s="30"/>
    </row>
    <row r="54" spans="2:20" s="2" customFormat="1" ht="27.95" customHeight="1" thickBot="1" x14ac:dyDescent="0.25">
      <c r="B54" s="22"/>
      <c r="C54" s="120" t="s">
        <v>49</v>
      </c>
      <c r="D54" s="152">
        <f>D28/1680</f>
        <v>0</v>
      </c>
      <c r="E54" s="336" t="s">
        <v>60</v>
      </c>
      <c r="F54" s="337"/>
      <c r="G54" s="337"/>
      <c r="H54" s="338"/>
      <c r="I54" s="81">
        <f t="shared" si="9"/>
        <v>0</v>
      </c>
      <c r="J54" s="139" t="s">
        <v>54</v>
      </c>
      <c r="K54" s="28"/>
    </row>
    <row r="55" spans="2:20" x14ac:dyDescent="0.2">
      <c r="B55" s="13"/>
      <c r="C55" s="23"/>
      <c r="D55" s="24"/>
      <c r="E55" s="24"/>
      <c r="F55" s="24"/>
      <c r="G55" s="25"/>
      <c r="H55" s="25"/>
      <c r="I55" s="13"/>
    </row>
    <row r="56" spans="2:20" x14ac:dyDescent="0.2">
      <c r="C56" s="13"/>
      <c r="D56" s="13"/>
      <c r="E56" s="13"/>
      <c r="F56" s="13"/>
      <c r="G56" s="13"/>
      <c r="H56" s="13"/>
      <c r="I56" s="13"/>
      <c r="J56" s="36"/>
      <c r="K56" s="55"/>
    </row>
    <row r="57" spans="2:20" s="1" customFormat="1" x14ac:dyDescent="0.2">
      <c r="B57" s="26"/>
      <c r="D57" s="25"/>
      <c r="E57" s="25"/>
      <c r="F57" s="25"/>
      <c r="G57" s="25"/>
      <c r="H57" s="25"/>
      <c r="I57" s="26"/>
      <c r="J57" s="44"/>
      <c r="K57" s="44"/>
    </row>
    <row r="58" spans="2:20" x14ac:dyDescent="0.2">
      <c r="B58" s="13"/>
      <c r="D58" s="24"/>
      <c r="E58" s="24"/>
      <c r="F58" s="24"/>
      <c r="G58" s="24"/>
      <c r="H58" s="24"/>
      <c r="I58" s="13"/>
      <c r="J58" s="44"/>
      <c r="K58" s="44"/>
      <c r="L58" s="56"/>
      <c r="M58" s="342"/>
      <c r="N58" s="342"/>
      <c r="O58" s="342"/>
      <c r="P58" s="342"/>
      <c r="Q58" s="343"/>
      <c r="R58" s="343"/>
      <c r="S58" s="343"/>
      <c r="T58" s="343"/>
    </row>
    <row r="59" spans="2:20" x14ac:dyDescent="0.2">
      <c r="B59" s="13"/>
      <c r="D59" s="24"/>
      <c r="E59" s="24"/>
      <c r="F59" s="24"/>
      <c r="G59" s="24"/>
      <c r="H59" s="24"/>
      <c r="I59" s="13"/>
      <c r="J59" s="17"/>
      <c r="K59" s="17"/>
      <c r="L59" s="36"/>
      <c r="M59" s="34"/>
      <c r="N59" s="34"/>
      <c r="O59" s="34"/>
      <c r="P59" s="34"/>
      <c r="Q59" s="35"/>
      <c r="R59" s="35"/>
      <c r="S59" s="35"/>
      <c r="T59" s="35"/>
    </row>
    <row r="60" spans="2:20" s="6" customFormat="1" x14ac:dyDescent="0.2">
      <c r="B60" s="42"/>
      <c r="D60" s="43"/>
      <c r="E60" s="43"/>
      <c r="F60" s="43"/>
      <c r="G60" s="43"/>
      <c r="H60" s="43"/>
      <c r="I60" s="42"/>
      <c r="J60" s="17"/>
      <c r="K60" s="17"/>
      <c r="L60" s="44"/>
      <c r="M60" s="45"/>
      <c r="N60" s="45"/>
      <c r="O60" s="45"/>
      <c r="P60" s="45"/>
      <c r="Q60" s="46"/>
      <c r="R60" s="46"/>
      <c r="S60" s="46"/>
      <c r="T60" s="46"/>
    </row>
    <row r="61" spans="2:20" s="6" customFormat="1" x14ac:dyDescent="0.2">
      <c r="B61" s="42"/>
      <c r="D61" s="43"/>
      <c r="E61" s="43"/>
      <c r="F61" s="43"/>
      <c r="G61" s="43"/>
      <c r="H61" s="43"/>
      <c r="I61" s="42"/>
      <c r="J61" s="17"/>
      <c r="K61" s="17"/>
      <c r="L61" s="44"/>
      <c r="M61" s="45"/>
      <c r="N61" s="45"/>
      <c r="O61" s="45"/>
      <c r="P61" s="45"/>
      <c r="Q61" s="46"/>
      <c r="R61" s="46"/>
      <c r="S61" s="46"/>
      <c r="T61" s="46"/>
    </row>
    <row r="62" spans="2:20" ht="6" customHeight="1" x14ac:dyDescent="0.2">
      <c r="B62" s="13"/>
      <c r="D62" s="13"/>
      <c r="E62" s="13"/>
      <c r="F62" s="13"/>
      <c r="G62" s="13"/>
      <c r="H62" s="13"/>
      <c r="I62" s="13"/>
      <c r="J62" s="17"/>
      <c r="K62" s="17"/>
      <c r="L62" s="17"/>
      <c r="M62" s="31"/>
      <c r="N62" s="31"/>
      <c r="O62" s="31"/>
      <c r="P62" s="31"/>
      <c r="Q62" s="32"/>
      <c r="R62" s="32"/>
      <c r="S62" s="32"/>
      <c r="T62" s="32"/>
    </row>
    <row r="63" spans="2:20" x14ac:dyDescent="0.2">
      <c r="B63" s="13"/>
      <c r="D63" s="13"/>
      <c r="E63" s="13"/>
      <c r="F63" s="13"/>
      <c r="G63" s="13"/>
      <c r="H63" s="13"/>
      <c r="I63" s="13"/>
      <c r="J63" s="17"/>
      <c r="K63" s="17"/>
      <c r="L63" s="17"/>
      <c r="M63" s="31"/>
      <c r="N63" s="31"/>
      <c r="O63" s="31"/>
      <c r="P63" s="31"/>
      <c r="Q63" s="32"/>
      <c r="R63" s="32"/>
      <c r="S63" s="32"/>
      <c r="T63" s="32"/>
    </row>
    <row r="64" spans="2:20" x14ac:dyDescent="0.2">
      <c r="B64" s="13"/>
      <c r="D64" s="13"/>
      <c r="E64" s="13"/>
      <c r="F64" s="13"/>
      <c r="G64" s="13"/>
      <c r="H64" s="13"/>
      <c r="I64" s="13"/>
      <c r="J64" s="33"/>
      <c r="K64" s="33"/>
      <c r="L64" s="17"/>
      <c r="M64" s="31"/>
      <c r="N64" s="31"/>
      <c r="O64" s="31"/>
      <c r="P64" s="31"/>
      <c r="Q64" s="32"/>
      <c r="R64" s="32"/>
      <c r="S64" s="32"/>
      <c r="T64" s="32"/>
    </row>
    <row r="65" spans="2:20" x14ac:dyDescent="0.2">
      <c r="B65" s="13"/>
      <c r="D65" s="13"/>
      <c r="E65" s="13"/>
      <c r="F65" s="13"/>
      <c r="G65" s="13"/>
      <c r="H65" s="13"/>
      <c r="I65" s="13"/>
      <c r="L65" s="17"/>
      <c r="M65" s="31"/>
      <c r="N65" s="31"/>
      <c r="O65" s="31"/>
      <c r="P65" s="31"/>
      <c r="Q65" s="32"/>
      <c r="R65" s="32"/>
      <c r="S65" s="32"/>
      <c r="T65" s="32"/>
    </row>
    <row r="66" spans="2:20" x14ac:dyDescent="0.2">
      <c r="B66" s="13"/>
      <c r="D66" s="13"/>
      <c r="E66" s="13"/>
      <c r="F66" s="13"/>
      <c r="G66" s="13"/>
      <c r="H66" s="13"/>
      <c r="I66" s="13"/>
      <c r="L66" s="17"/>
      <c r="M66" s="31"/>
      <c r="N66" s="31"/>
      <c r="O66" s="31"/>
      <c r="P66" s="31"/>
      <c r="Q66" s="32"/>
      <c r="R66" s="32"/>
      <c r="S66" s="32"/>
      <c r="T66" s="32"/>
    </row>
    <row r="67" spans="2:20" x14ac:dyDescent="0.2">
      <c r="B67" s="13"/>
      <c r="D67" s="13"/>
      <c r="E67" s="13"/>
      <c r="F67" s="13"/>
      <c r="G67" s="13"/>
      <c r="H67" s="13"/>
      <c r="I67" s="13"/>
      <c r="L67" s="33"/>
      <c r="M67" s="31"/>
      <c r="N67" s="31"/>
      <c r="O67" s="31"/>
      <c r="P67" s="31"/>
      <c r="Q67" s="32"/>
      <c r="R67" s="32"/>
      <c r="S67" s="32"/>
      <c r="T67" s="32"/>
    </row>
    <row r="68" spans="2:20" x14ac:dyDescent="0.2">
      <c r="B68" s="13"/>
      <c r="D68" s="13"/>
      <c r="E68" s="13"/>
      <c r="F68" s="13"/>
      <c r="G68" s="13"/>
      <c r="H68" s="13"/>
      <c r="I68" s="13"/>
    </row>
    <row r="69" spans="2:20" x14ac:dyDescent="0.2">
      <c r="B69" s="13"/>
      <c r="D69" s="13"/>
      <c r="E69" s="13"/>
      <c r="F69" s="13"/>
      <c r="G69" s="13"/>
      <c r="H69" s="13"/>
      <c r="I69" s="13"/>
    </row>
    <row r="70" spans="2:20" x14ac:dyDescent="0.2">
      <c r="D70" s="13"/>
      <c r="E70" s="13"/>
      <c r="F70" s="13"/>
      <c r="G70" s="13"/>
      <c r="H70" s="13"/>
      <c r="I70" s="13"/>
    </row>
    <row r="71" spans="2:20" x14ac:dyDescent="0.2">
      <c r="D71" s="13"/>
      <c r="E71" s="13"/>
      <c r="F71" s="13"/>
      <c r="G71" s="13"/>
      <c r="H71" s="13"/>
      <c r="I71" s="13"/>
    </row>
    <row r="72" spans="2:20" x14ac:dyDescent="0.2">
      <c r="C72" t="s">
        <v>9</v>
      </c>
    </row>
  </sheetData>
  <sheetProtection password="CCA0" sheet="1" objects="1" scenarios="1"/>
  <mergeCells count="33">
    <mergeCell ref="C44:H44"/>
    <mergeCell ref="E42:H42"/>
    <mergeCell ref="L12:U12"/>
    <mergeCell ref="D18:H18"/>
    <mergeCell ref="M58:P58"/>
    <mergeCell ref="Q58:T58"/>
    <mergeCell ref="D33:H33"/>
    <mergeCell ref="D45:H45"/>
    <mergeCell ref="E28:H28"/>
    <mergeCell ref="L21:T22"/>
    <mergeCell ref="L23:T24"/>
    <mergeCell ref="L26:T27"/>
    <mergeCell ref="E54:H54"/>
    <mergeCell ref="E25:H25"/>
    <mergeCell ref="E39:H39"/>
    <mergeCell ref="E51:H51"/>
    <mergeCell ref="C17:H17"/>
    <mergeCell ref="C32:H32"/>
    <mergeCell ref="C9:J9"/>
    <mergeCell ref="C10:J10"/>
    <mergeCell ref="L8:U8"/>
    <mergeCell ref="L9:U9"/>
    <mergeCell ref="L10:U10"/>
    <mergeCell ref="C1:J1"/>
    <mergeCell ref="C2:J3"/>
    <mergeCell ref="L1:U1"/>
    <mergeCell ref="L2:U3"/>
    <mergeCell ref="C8:J8"/>
    <mergeCell ref="L35:U36"/>
    <mergeCell ref="L37:U38"/>
    <mergeCell ref="L40:U41"/>
    <mergeCell ref="L14:U14"/>
    <mergeCell ref="L13:W13"/>
  </mergeCells>
  <phoneticPr fontId="18" type="noConversion"/>
  <pageMargins left="0.19685039370078741" right="0.19685039370078741" top="0.59055118110236227" bottom="0.19685039370078741" header="0.31496062992125984" footer="0.31496062992125984"/>
  <pageSetup paperSize="9" scale="56" orientation="landscape" r:id="rId1"/>
  <headerFooter alignWithMargins="0">
    <oddHeader>&amp;R&amp;G</oddHeader>
    <oddFooter>&amp;L&amp;8Ersteller: BOKU Forschungsservice 01/11&amp;RVersion 1.7</oddFooter>
  </headerFooter>
  <colBreaks count="1" manualBreakCount="1">
    <brk id="9"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7"/>
  <sheetViews>
    <sheetView showGridLines="0" zoomScaleNormal="100" workbookViewId="0">
      <selection activeCell="F11" sqref="F11"/>
    </sheetView>
  </sheetViews>
  <sheetFormatPr baseColWidth="10" defaultRowHeight="12.75" x14ac:dyDescent="0.2"/>
  <cols>
    <col min="1" max="1" width="3.85546875" style="223" customWidth="1"/>
    <col min="2" max="2" width="2" style="223" customWidth="1"/>
    <col min="3" max="3" width="47.7109375" style="223" customWidth="1"/>
    <col min="4" max="4" width="17.28515625" style="223" customWidth="1"/>
    <col min="5" max="6" width="11.42578125" style="223"/>
    <col min="7" max="7" width="17.5703125" style="223" customWidth="1"/>
    <col min="8" max="256" width="11.42578125" style="223"/>
    <col min="257" max="257" width="3.85546875" style="223" customWidth="1"/>
    <col min="258" max="258" width="2" style="223" customWidth="1"/>
    <col min="259" max="259" width="47.7109375" style="223" customWidth="1"/>
    <col min="260" max="260" width="17.28515625" style="223" customWidth="1"/>
    <col min="261" max="262" width="11.42578125" style="223"/>
    <col min="263" max="263" width="17.5703125" style="223" customWidth="1"/>
    <col min="264" max="512" width="11.42578125" style="223"/>
    <col min="513" max="513" width="3.85546875" style="223" customWidth="1"/>
    <col min="514" max="514" width="2" style="223" customWidth="1"/>
    <col min="515" max="515" width="47.7109375" style="223" customWidth="1"/>
    <col min="516" max="516" width="17.28515625" style="223" customWidth="1"/>
    <col min="517" max="518" width="11.42578125" style="223"/>
    <col min="519" max="519" width="17.5703125" style="223" customWidth="1"/>
    <col min="520" max="768" width="11.42578125" style="223"/>
    <col min="769" max="769" width="3.85546875" style="223" customWidth="1"/>
    <col min="770" max="770" width="2" style="223" customWidth="1"/>
    <col min="771" max="771" width="47.7109375" style="223" customWidth="1"/>
    <col min="772" max="772" width="17.28515625" style="223" customWidth="1"/>
    <col min="773" max="774" width="11.42578125" style="223"/>
    <col min="775" max="775" width="17.5703125" style="223" customWidth="1"/>
    <col min="776" max="1024" width="11.42578125" style="223"/>
    <col min="1025" max="1025" width="3.85546875" style="223" customWidth="1"/>
    <col min="1026" max="1026" width="2" style="223" customWidth="1"/>
    <col min="1027" max="1027" width="47.7109375" style="223" customWidth="1"/>
    <col min="1028" max="1028" width="17.28515625" style="223" customWidth="1"/>
    <col min="1029" max="1030" width="11.42578125" style="223"/>
    <col min="1031" max="1031" width="17.5703125" style="223" customWidth="1"/>
    <col min="1032" max="1280" width="11.42578125" style="223"/>
    <col min="1281" max="1281" width="3.85546875" style="223" customWidth="1"/>
    <col min="1282" max="1282" width="2" style="223" customWidth="1"/>
    <col min="1283" max="1283" width="47.7109375" style="223" customWidth="1"/>
    <col min="1284" max="1284" width="17.28515625" style="223" customWidth="1"/>
    <col min="1285" max="1286" width="11.42578125" style="223"/>
    <col min="1287" max="1287" width="17.5703125" style="223" customWidth="1"/>
    <col min="1288" max="1536" width="11.42578125" style="223"/>
    <col min="1537" max="1537" width="3.85546875" style="223" customWidth="1"/>
    <col min="1538" max="1538" width="2" style="223" customWidth="1"/>
    <col min="1539" max="1539" width="47.7109375" style="223" customWidth="1"/>
    <col min="1540" max="1540" width="17.28515625" style="223" customWidth="1"/>
    <col min="1541" max="1542" width="11.42578125" style="223"/>
    <col min="1543" max="1543" width="17.5703125" style="223" customWidth="1"/>
    <col min="1544" max="1792" width="11.42578125" style="223"/>
    <col min="1793" max="1793" width="3.85546875" style="223" customWidth="1"/>
    <col min="1794" max="1794" width="2" style="223" customWidth="1"/>
    <col min="1795" max="1795" width="47.7109375" style="223" customWidth="1"/>
    <col min="1796" max="1796" width="17.28515625" style="223" customWidth="1"/>
    <col min="1797" max="1798" width="11.42578125" style="223"/>
    <col min="1799" max="1799" width="17.5703125" style="223" customWidth="1"/>
    <col min="1800" max="2048" width="11.42578125" style="223"/>
    <col min="2049" max="2049" width="3.85546875" style="223" customWidth="1"/>
    <col min="2050" max="2050" width="2" style="223" customWidth="1"/>
    <col min="2051" max="2051" width="47.7109375" style="223" customWidth="1"/>
    <col min="2052" max="2052" width="17.28515625" style="223" customWidth="1"/>
    <col min="2053" max="2054" width="11.42578125" style="223"/>
    <col min="2055" max="2055" width="17.5703125" style="223" customWidth="1"/>
    <col min="2056" max="2304" width="11.42578125" style="223"/>
    <col min="2305" max="2305" width="3.85546875" style="223" customWidth="1"/>
    <col min="2306" max="2306" width="2" style="223" customWidth="1"/>
    <col min="2307" max="2307" width="47.7109375" style="223" customWidth="1"/>
    <col min="2308" max="2308" width="17.28515625" style="223" customWidth="1"/>
    <col min="2309" max="2310" width="11.42578125" style="223"/>
    <col min="2311" max="2311" width="17.5703125" style="223" customWidth="1"/>
    <col min="2312" max="2560" width="11.42578125" style="223"/>
    <col min="2561" max="2561" width="3.85546875" style="223" customWidth="1"/>
    <col min="2562" max="2562" width="2" style="223" customWidth="1"/>
    <col min="2563" max="2563" width="47.7109375" style="223" customWidth="1"/>
    <col min="2564" max="2564" width="17.28515625" style="223" customWidth="1"/>
    <col min="2565" max="2566" width="11.42578125" style="223"/>
    <col min="2567" max="2567" width="17.5703125" style="223" customWidth="1"/>
    <col min="2568" max="2816" width="11.42578125" style="223"/>
    <col min="2817" max="2817" width="3.85546875" style="223" customWidth="1"/>
    <col min="2818" max="2818" width="2" style="223" customWidth="1"/>
    <col min="2819" max="2819" width="47.7109375" style="223" customWidth="1"/>
    <col min="2820" max="2820" width="17.28515625" style="223" customWidth="1"/>
    <col min="2821" max="2822" width="11.42578125" style="223"/>
    <col min="2823" max="2823" width="17.5703125" style="223" customWidth="1"/>
    <col min="2824" max="3072" width="11.42578125" style="223"/>
    <col min="3073" max="3073" width="3.85546875" style="223" customWidth="1"/>
    <col min="3074" max="3074" width="2" style="223" customWidth="1"/>
    <col min="3075" max="3075" width="47.7109375" style="223" customWidth="1"/>
    <col min="3076" max="3076" width="17.28515625" style="223" customWidth="1"/>
    <col min="3077" max="3078" width="11.42578125" style="223"/>
    <col min="3079" max="3079" width="17.5703125" style="223" customWidth="1"/>
    <col min="3080" max="3328" width="11.42578125" style="223"/>
    <col min="3329" max="3329" width="3.85546875" style="223" customWidth="1"/>
    <col min="3330" max="3330" width="2" style="223" customWidth="1"/>
    <col min="3331" max="3331" width="47.7109375" style="223" customWidth="1"/>
    <col min="3332" max="3332" width="17.28515625" style="223" customWidth="1"/>
    <col min="3333" max="3334" width="11.42578125" style="223"/>
    <col min="3335" max="3335" width="17.5703125" style="223" customWidth="1"/>
    <col min="3336" max="3584" width="11.42578125" style="223"/>
    <col min="3585" max="3585" width="3.85546875" style="223" customWidth="1"/>
    <col min="3586" max="3586" width="2" style="223" customWidth="1"/>
    <col min="3587" max="3587" width="47.7109375" style="223" customWidth="1"/>
    <col min="3588" max="3588" width="17.28515625" style="223" customWidth="1"/>
    <col min="3589" max="3590" width="11.42578125" style="223"/>
    <col min="3591" max="3591" width="17.5703125" style="223" customWidth="1"/>
    <col min="3592" max="3840" width="11.42578125" style="223"/>
    <col min="3841" max="3841" width="3.85546875" style="223" customWidth="1"/>
    <col min="3842" max="3842" width="2" style="223" customWidth="1"/>
    <col min="3843" max="3843" width="47.7109375" style="223" customWidth="1"/>
    <col min="3844" max="3844" width="17.28515625" style="223" customWidth="1"/>
    <col min="3845" max="3846" width="11.42578125" style="223"/>
    <col min="3847" max="3847" width="17.5703125" style="223" customWidth="1"/>
    <col min="3848" max="4096" width="11.42578125" style="223"/>
    <col min="4097" max="4097" width="3.85546875" style="223" customWidth="1"/>
    <col min="4098" max="4098" width="2" style="223" customWidth="1"/>
    <col min="4099" max="4099" width="47.7109375" style="223" customWidth="1"/>
    <col min="4100" max="4100" width="17.28515625" style="223" customWidth="1"/>
    <col min="4101" max="4102" width="11.42578125" style="223"/>
    <col min="4103" max="4103" width="17.5703125" style="223" customWidth="1"/>
    <col min="4104" max="4352" width="11.42578125" style="223"/>
    <col min="4353" max="4353" width="3.85546875" style="223" customWidth="1"/>
    <col min="4354" max="4354" width="2" style="223" customWidth="1"/>
    <col min="4355" max="4355" width="47.7109375" style="223" customWidth="1"/>
    <col min="4356" max="4356" width="17.28515625" style="223" customWidth="1"/>
    <col min="4357" max="4358" width="11.42578125" style="223"/>
    <col min="4359" max="4359" width="17.5703125" style="223" customWidth="1"/>
    <col min="4360" max="4608" width="11.42578125" style="223"/>
    <col min="4609" max="4609" width="3.85546875" style="223" customWidth="1"/>
    <col min="4610" max="4610" width="2" style="223" customWidth="1"/>
    <col min="4611" max="4611" width="47.7109375" style="223" customWidth="1"/>
    <col min="4612" max="4612" width="17.28515625" style="223" customWidth="1"/>
    <col min="4613" max="4614" width="11.42578125" style="223"/>
    <col min="4615" max="4615" width="17.5703125" style="223" customWidth="1"/>
    <col min="4616" max="4864" width="11.42578125" style="223"/>
    <col min="4865" max="4865" width="3.85546875" style="223" customWidth="1"/>
    <col min="4866" max="4866" width="2" style="223" customWidth="1"/>
    <col min="4867" max="4867" width="47.7109375" style="223" customWidth="1"/>
    <col min="4868" max="4868" width="17.28515625" style="223" customWidth="1"/>
    <col min="4869" max="4870" width="11.42578125" style="223"/>
    <col min="4871" max="4871" width="17.5703125" style="223" customWidth="1"/>
    <col min="4872" max="5120" width="11.42578125" style="223"/>
    <col min="5121" max="5121" width="3.85546875" style="223" customWidth="1"/>
    <col min="5122" max="5122" width="2" style="223" customWidth="1"/>
    <col min="5123" max="5123" width="47.7109375" style="223" customWidth="1"/>
    <col min="5124" max="5124" width="17.28515625" style="223" customWidth="1"/>
    <col min="5125" max="5126" width="11.42578125" style="223"/>
    <col min="5127" max="5127" width="17.5703125" style="223" customWidth="1"/>
    <col min="5128" max="5376" width="11.42578125" style="223"/>
    <col min="5377" max="5377" width="3.85546875" style="223" customWidth="1"/>
    <col min="5378" max="5378" width="2" style="223" customWidth="1"/>
    <col min="5379" max="5379" width="47.7109375" style="223" customWidth="1"/>
    <col min="5380" max="5380" width="17.28515625" style="223" customWidth="1"/>
    <col min="5381" max="5382" width="11.42578125" style="223"/>
    <col min="5383" max="5383" width="17.5703125" style="223" customWidth="1"/>
    <col min="5384" max="5632" width="11.42578125" style="223"/>
    <col min="5633" max="5633" width="3.85546875" style="223" customWidth="1"/>
    <col min="5634" max="5634" width="2" style="223" customWidth="1"/>
    <col min="5635" max="5635" width="47.7109375" style="223" customWidth="1"/>
    <col min="5636" max="5636" width="17.28515625" style="223" customWidth="1"/>
    <col min="5637" max="5638" width="11.42578125" style="223"/>
    <col min="5639" max="5639" width="17.5703125" style="223" customWidth="1"/>
    <col min="5640" max="5888" width="11.42578125" style="223"/>
    <col min="5889" max="5889" width="3.85546875" style="223" customWidth="1"/>
    <col min="5890" max="5890" width="2" style="223" customWidth="1"/>
    <col min="5891" max="5891" width="47.7109375" style="223" customWidth="1"/>
    <col min="5892" max="5892" width="17.28515625" style="223" customWidth="1"/>
    <col min="5893" max="5894" width="11.42578125" style="223"/>
    <col min="5895" max="5895" width="17.5703125" style="223" customWidth="1"/>
    <col min="5896" max="6144" width="11.42578125" style="223"/>
    <col min="6145" max="6145" width="3.85546875" style="223" customWidth="1"/>
    <col min="6146" max="6146" width="2" style="223" customWidth="1"/>
    <col min="6147" max="6147" width="47.7109375" style="223" customWidth="1"/>
    <col min="6148" max="6148" width="17.28515625" style="223" customWidth="1"/>
    <col min="6149" max="6150" width="11.42578125" style="223"/>
    <col min="6151" max="6151" width="17.5703125" style="223" customWidth="1"/>
    <col min="6152" max="6400" width="11.42578125" style="223"/>
    <col min="6401" max="6401" width="3.85546875" style="223" customWidth="1"/>
    <col min="6402" max="6402" width="2" style="223" customWidth="1"/>
    <col min="6403" max="6403" width="47.7109375" style="223" customWidth="1"/>
    <col min="6404" max="6404" width="17.28515625" style="223" customWidth="1"/>
    <col min="6405" max="6406" width="11.42578125" style="223"/>
    <col min="6407" max="6407" width="17.5703125" style="223" customWidth="1"/>
    <col min="6408" max="6656" width="11.42578125" style="223"/>
    <col min="6657" max="6657" width="3.85546875" style="223" customWidth="1"/>
    <col min="6658" max="6658" width="2" style="223" customWidth="1"/>
    <col min="6659" max="6659" width="47.7109375" style="223" customWidth="1"/>
    <col min="6660" max="6660" width="17.28515625" style="223" customWidth="1"/>
    <col min="6661" max="6662" width="11.42578125" style="223"/>
    <col min="6663" max="6663" width="17.5703125" style="223" customWidth="1"/>
    <col min="6664" max="6912" width="11.42578125" style="223"/>
    <col min="6913" max="6913" width="3.85546875" style="223" customWidth="1"/>
    <col min="6914" max="6914" width="2" style="223" customWidth="1"/>
    <col min="6915" max="6915" width="47.7109375" style="223" customWidth="1"/>
    <col min="6916" max="6916" width="17.28515625" style="223" customWidth="1"/>
    <col min="6917" max="6918" width="11.42578125" style="223"/>
    <col min="6919" max="6919" width="17.5703125" style="223" customWidth="1"/>
    <col min="6920" max="7168" width="11.42578125" style="223"/>
    <col min="7169" max="7169" width="3.85546875" style="223" customWidth="1"/>
    <col min="7170" max="7170" width="2" style="223" customWidth="1"/>
    <col min="7171" max="7171" width="47.7109375" style="223" customWidth="1"/>
    <col min="7172" max="7172" width="17.28515625" style="223" customWidth="1"/>
    <col min="7173" max="7174" width="11.42578125" style="223"/>
    <col min="7175" max="7175" width="17.5703125" style="223" customWidth="1"/>
    <col min="7176" max="7424" width="11.42578125" style="223"/>
    <col min="7425" max="7425" width="3.85546875" style="223" customWidth="1"/>
    <col min="7426" max="7426" width="2" style="223" customWidth="1"/>
    <col min="7427" max="7427" width="47.7109375" style="223" customWidth="1"/>
    <col min="7428" max="7428" width="17.28515625" style="223" customWidth="1"/>
    <col min="7429" max="7430" width="11.42578125" style="223"/>
    <col min="7431" max="7431" width="17.5703125" style="223" customWidth="1"/>
    <col min="7432" max="7680" width="11.42578125" style="223"/>
    <col min="7681" max="7681" width="3.85546875" style="223" customWidth="1"/>
    <col min="7682" max="7682" width="2" style="223" customWidth="1"/>
    <col min="7683" max="7683" width="47.7109375" style="223" customWidth="1"/>
    <col min="7684" max="7684" width="17.28515625" style="223" customWidth="1"/>
    <col min="7685" max="7686" width="11.42578125" style="223"/>
    <col min="7687" max="7687" width="17.5703125" style="223" customWidth="1"/>
    <col min="7688" max="7936" width="11.42578125" style="223"/>
    <col min="7937" max="7937" width="3.85546875" style="223" customWidth="1"/>
    <col min="7938" max="7938" width="2" style="223" customWidth="1"/>
    <col min="7939" max="7939" width="47.7109375" style="223" customWidth="1"/>
    <col min="7940" max="7940" width="17.28515625" style="223" customWidth="1"/>
    <col min="7941" max="7942" width="11.42578125" style="223"/>
    <col min="7943" max="7943" width="17.5703125" style="223" customWidth="1"/>
    <col min="7944" max="8192" width="11.42578125" style="223"/>
    <col min="8193" max="8193" width="3.85546875" style="223" customWidth="1"/>
    <col min="8194" max="8194" width="2" style="223" customWidth="1"/>
    <col min="8195" max="8195" width="47.7109375" style="223" customWidth="1"/>
    <col min="8196" max="8196" width="17.28515625" style="223" customWidth="1"/>
    <col min="8197" max="8198" width="11.42578125" style="223"/>
    <col min="8199" max="8199" width="17.5703125" style="223" customWidth="1"/>
    <col min="8200" max="8448" width="11.42578125" style="223"/>
    <col min="8449" max="8449" width="3.85546875" style="223" customWidth="1"/>
    <col min="8450" max="8450" width="2" style="223" customWidth="1"/>
    <col min="8451" max="8451" width="47.7109375" style="223" customWidth="1"/>
    <col min="8452" max="8452" width="17.28515625" style="223" customWidth="1"/>
    <col min="8453" max="8454" width="11.42578125" style="223"/>
    <col min="8455" max="8455" width="17.5703125" style="223" customWidth="1"/>
    <col min="8456" max="8704" width="11.42578125" style="223"/>
    <col min="8705" max="8705" width="3.85546875" style="223" customWidth="1"/>
    <col min="8706" max="8706" width="2" style="223" customWidth="1"/>
    <col min="8707" max="8707" width="47.7109375" style="223" customWidth="1"/>
    <col min="8708" max="8708" width="17.28515625" style="223" customWidth="1"/>
    <col min="8709" max="8710" width="11.42578125" style="223"/>
    <col min="8711" max="8711" width="17.5703125" style="223" customWidth="1"/>
    <col min="8712" max="8960" width="11.42578125" style="223"/>
    <col min="8961" max="8961" width="3.85546875" style="223" customWidth="1"/>
    <col min="8962" max="8962" width="2" style="223" customWidth="1"/>
    <col min="8963" max="8963" width="47.7109375" style="223" customWidth="1"/>
    <col min="8964" max="8964" width="17.28515625" style="223" customWidth="1"/>
    <col min="8965" max="8966" width="11.42578125" style="223"/>
    <col min="8967" max="8967" width="17.5703125" style="223" customWidth="1"/>
    <col min="8968" max="9216" width="11.42578125" style="223"/>
    <col min="9217" max="9217" width="3.85546875" style="223" customWidth="1"/>
    <col min="9218" max="9218" width="2" style="223" customWidth="1"/>
    <col min="9219" max="9219" width="47.7109375" style="223" customWidth="1"/>
    <col min="9220" max="9220" width="17.28515625" style="223" customWidth="1"/>
    <col min="9221" max="9222" width="11.42578125" style="223"/>
    <col min="9223" max="9223" width="17.5703125" style="223" customWidth="1"/>
    <col min="9224" max="9472" width="11.42578125" style="223"/>
    <col min="9473" max="9473" width="3.85546875" style="223" customWidth="1"/>
    <col min="9474" max="9474" width="2" style="223" customWidth="1"/>
    <col min="9475" max="9475" width="47.7109375" style="223" customWidth="1"/>
    <col min="9476" max="9476" width="17.28515625" style="223" customWidth="1"/>
    <col min="9477" max="9478" width="11.42578125" style="223"/>
    <col min="9479" max="9479" width="17.5703125" style="223" customWidth="1"/>
    <col min="9480" max="9728" width="11.42578125" style="223"/>
    <col min="9729" max="9729" width="3.85546875" style="223" customWidth="1"/>
    <col min="9730" max="9730" width="2" style="223" customWidth="1"/>
    <col min="9731" max="9731" width="47.7109375" style="223" customWidth="1"/>
    <col min="9732" max="9732" width="17.28515625" style="223" customWidth="1"/>
    <col min="9733" max="9734" width="11.42578125" style="223"/>
    <col min="9735" max="9735" width="17.5703125" style="223" customWidth="1"/>
    <col min="9736" max="9984" width="11.42578125" style="223"/>
    <col min="9985" max="9985" width="3.85546875" style="223" customWidth="1"/>
    <col min="9986" max="9986" width="2" style="223" customWidth="1"/>
    <col min="9987" max="9987" width="47.7109375" style="223" customWidth="1"/>
    <col min="9988" max="9988" width="17.28515625" style="223" customWidth="1"/>
    <col min="9989" max="9990" width="11.42578125" style="223"/>
    <col min="9991" max="9991" width="17.5703125" style="223" customWidth="1"/>
    <col min="9992" max="10240" width="11.42578125" style="223"/>
    <col min="10241" max="10241" width="3.85546875" style="223" customWidth="1"/>
    <col min="10242" max="10242" width="2" style="223" customWidth="1"/>
    <col min="10243" max="10243" width="47.7109375" style="223" customWidth="1"/>
    <col min="10244" max="10244" width="17.28515625" style="223" customWidth="1"/>
    <col min="10245" max="10246" width="11.42578125" style="223"/>
    <col min="10247" max="10247" width="17.5703125" style="223" customWidth="1"/>
    <col min="10248" max="10496" width="11.42578125" style="223"/>
    <col min="10497" max="10497" width="3.85546875" style="223" customWidth="1"/>
    <col min="10498" max="10498" width="2" style="223" customWidth="1"/>
    <col min="10499" max="10499" width="47.7109375" style="223" customWidth="1"/>
    <col min="10500" max="10500" width="17.28515625" style="223" customWidth="1"/>
    <col min="10501" max="10502" width="11.42578125" style="223"/>
    <col min="10503" max="10503" width="17.5703125" style="223" customWidth="1"/>
    <col min="10504" max="10752" width="11.42578125" style="223"/>
    <col min="10753" max="10753" width="3.85546875" style="223" customWidth="1"/>
    <col min="10754" max="10754" width="2" style="223" customWidth="1"/>
    <col min="10755" max="10755" width="47.7109375" style="223" customWidth="1"/>
    <col min="10756" max="10756" width="17.28515625" style="223" customWidth="1"/>
    <col min="10757" max="10758" width="11.42578125" style="223"/>
    <col min="10759" max="10759" width="17.5703125" style="223" customWidth="1"/>
    <col min="10760" max="11008" width="11.42578125" style="223"/>
    <col min="11009" max="11009" width="3.85546875" style="223" customWidth="1"/>
    <col min="11010" max="11010" width="2" style="223" customWidth="1"/>
    <col min="11011" max="11011" width="47.7109375" style="223" customWidth="1"/>
    <col min="11012" max="11012" width="17.28515625" style="223" customWidth="1"/>
    <col min="11013" max="11014" width="11.42578125" style="223"/>
    <col min="11015" max="11015" width="17.5703125" style="223" customWidth="1"/>
    <col min="11016" max="11264" width="11.42578125" style="223"/>
    <col min="11265" max="11265" width="3.85546875" style="223" customWidth="1"/>
    <col min="11266" max="11266" width="2" style="223" customWidth="1"/>
    <col min="11267" max="11267" width="47.7109375" style="223" customWidth="1"/>
    <col min="11268" max="11268" width="17.28515625" style="223" customWidth="1"/>
    <col min="11269" max="11270" width="11.42578125" style="223"/>
    <col min="11271" max="11271" width="17.5703125" style="223" customWidth="1"/>
    <col min="11272" max="11520" width="11.42578125" style="223"/>
    <col min="11521" max="11521" width="3.85546875" style="223" customWidth="1"/>
    <col min="11522" max="11522" width="2" style="223" customWidth="1"/>
    <col min="11523" max="11523" width="47.7109375" style="223" customWidth="1"/>
    <col min="11524" max="11524" width="17.28515625" style="223" customWidth="1"/>
    <col min="11525" max="11526" width="11.42578125" style="223"/>
    <col min="11527" max="11527" width="17.5703125" style="223" customWidth="1"/>
    <col min="11528" max="11776" width="11.42578125" style="223"/>
    <col min="11777" max="11777" width="3.85546875" style="223" customWidth="1"/>
    <col min="11778" max="11778" width="2" style="223" customWidth="1"/>
    <col min="11779" max="11779" width="47.7109375" style="223" customWidth="1"/>
    <col min="11780" max="11780" width="17.28515625" style="223" customWidth="1"/>
    <col min="11781" max="11782" width="11.42578125" style="223"/>
    <col min="11783" max="11783" width="17.5703125" style="223" customWidth="1"/>
    <col min="11784" max="12032" width="11.42578125" style="223"/>
    <col min="12033" max="12033" width="3.85546875" style="223" customWidth="1"/>
    <col min="12034" max="12034" width="2" style="223" customWidth="1"/>
    <col min="12035" max="12035" width="47.7109375" style="223" customWidth="1"/>
    <col min="12036" max="12036" width="17.28515625" style="223" customWidth="1"/>
    <col min="12037" max="12038" width="11.42578125" style="223"/>
    <col min="12039" max="12039" width="17.5703125" style="223" customWidth="1"/>
    <col min="12040" max="12288" width="11.42578125" style="223"/>
    <col min="12289" max="12289" width="3.85546875" style="223" customWidth="1"/>
    <col min="12290" max="12290" width="2" style="223" customWidth="1"/>
    <col min="12291" max="12291" width="47.7109375" style="223" customWidth="1"/>
    <col min="12292" max="12292" width="17.28515625" style="223" customWidth="1"/>
    <col min="12293" max="12294" width="11.42578125" style="223"/>
    <col min="12295" max="12295" width="17.5703125" style="223" customWidth="1"/>
    <col min="12296" max="12544" width="11.42578125" style="223"/>
    <col min="12545" max="12545" width="3.85546875" style="223" customWidth="1"/>
    <col min="12546" max="12546" width="2" style="223" customWidth="1"/>
    <col min="12547" max="12547" width="47.7109375" style="223" customWidth="1"/>
    <col min="12548" max="12548" width="17.28515625" style="223" customWidth="1"/>
    <col min="12549" max="12550" width="11.42578125" style="223"/>
    <col min="12551" max="12551" width="17.5703125" style="223" customWidth="1"/>
    <col min="12552" max="12800" width="11.42578125" style="223"/>
    <col min="12801" max="12801" width="3.85546875" style="223" customWidth="1"/>
    <col min="12802" max="12802" width="2" style="223" customWidth="1"/>
    <col min="12803" max="12803" width="47.7109375" style="223" customWidth="1"/>
    <col min="12804" max="12804" width="17.28515625" style="223" customWidth="1"/>
    <col min="12805" max="12806" width="11.42578125" style="223"/>
    <col min="12807" max="12807" width="17.5703125" style="223" customWidth="1"/>
    <col min="12808" max="13056" width="11.42578125" style="223"/>
    <col min="13057" max="13057" width="3.85546875" style="223" customWidth="1"/>
    <col min="13058" max="13058" width="2" style="223" customWidth="1"/>
    <col min="13059" max="13059" width="47.7109375" style="223" customWidth="1"/>
    <col min="13060" max="13060" width="17.28515625" style="223" customWidth="1"/>
    <col min="13061" max="13062" width="11.42578125" style="223"/>
    <col min="13063" max="13063" width="17.5703125" style="223" customWidth="1"/>
    <col min="13064" max="13312" width="11.42578125" style="223"/>
    <col min="13313" max="13313" width="3.85546875" style="223" customWidth="1"/>
    <col min="13314" max="13314" width="2" style="223" customWidth="1"/>
    <col min="13315" max="13315" width="47.7109375" style="223" customWidth="1"/>
    <col min="13316" max="13316" width="17.28515625" style="223" customWidth="1"/>
    <col min="13317" max="13318" width="11.42578125" style="223"/>
    <col min="13319" max="13319" width="17.5703125" style="223" customWidth="1"/>
    <col min="13320" max="13568" width="11.42578125" style="223"/>
    <col min="13569" max="13569" width="3.85546875" style="223" customWidth="1"/>
    <col min="13570" max="13570" width="2" style="223" customWidth="1"/>
    <col min="13571" max="13571" width="47.7109375" style="223" customWidth="1"/>
    <col min="13572" max="13572" width="17.28515625" style="223" customWidth="1"/>
    <col min="13573" max="13574" width="11.42578125" style="223"/>
    <col min="13575" max="13575" width="17.5703125" style="223" customWidth="1"/>
    <col min="13576" max="13824" width="11.42578125" style="223"/>
    <col min="13825" max="13825" width="3.85546875" style="223" customWidth="1"/>
    <col min="13826" max="13826" width="2" style="223" customWidth="1"/>
    <col min="13827" max="13827" width="47.7109375" style="223" customWidth="1"/>
    <col min="13828" max="13828" width="17.28515625" style="223" customWidth="1"/>
    <col min="13829" max="13830" width="11.42578125" style="223"/>
    <col min="13831" max="13831" width="17.5703125" style="223" customWidth="1"/>
    <col min="13832" max="14080" width="11.42578125" style="223"/>
    <col min="14081" max="14081" width="3.85546875" style="223" customWidth="1"/>
    <col min="14082" max="14082" width="2" style="223" customWidth="1"/>
    <col min="14083" max="14083" width="47.7109375" style="223" customWidth="1"/>
    <col min="14084" max="14084" width="17.28515625" style="223" customWidth="1"/>
    <col min="14085" max="14086" width="11.42578125" style="223"/>
    <col min="14087" max="14087" width="17.5703125" style="223" customWidth="1"/>
    <col min="14088" max="14336" width="11.42578125" style="223"/>
    <col min="14337" max="14337" width="3.85546875" style="223" customWidth="1"/>
    <col min="14338" max="14338" width="2" style="223" customWidth="1"/>
    <col min="14339" max="14339" width="47.7109375" style="223" customWidth="1"/>
    <col min="14340" max="14340" width="17.28515625" style="223" customWidth="1"/>
    <col min="14341" max="14342" width="11.42578125" style="223"/>
    <col min="14343" max="14343" width="17.5703125" style="223" customWidth="1"/>
    <col min="14344" max="14592" width="11.42578125" style="223"/>
    <col min="14593" max="14593" width="3.85546875" style="223" customWidth="1"/>
    <col min="14594" max="14594" width="2" style="223" customWidth="1"/>
    <col min="14595" max="14595" width="47.7109375" style="223" customWidth="1"/>
    <col min="14596" max="14596" width="17.28515625" style="223" customWidth="1"/>
    <col min="14597" max="14598" width="11.42578125" style="223"/>
    <col min="14599" max="14599" width="17.5703125" style="223" customWidth="1"/>
    <col min="14600" max="14848" width="11.42578125" style="223"/>
    <col min="14849" max="14849" width="3.85546875" style="223" customWidth="1"/>
    <col min="14850" max="14850" width="2" style="223" customWidth="1"/>
    <col min="14851" max="14851" width="47.7109375" style="223" customWidth="1"/>
    <col min="14852" max="14852" width="17.28515625" style="223" customWidth="1"/>
    <col min="14853" max="14854" width="11.42578125" style="223"/>
    <col min="14855" max="14855" width="17.5703125" style="223" customWidth="1"/>
    <col min="14856" max="15104" width="11.42578125" style="223"/>
    <col min="15105" max="15105" width="3.85546875" style="223" customWidth="1"/>
    <col min="15106" max="15106" width="2" style="223" customWidth="1"/>
    <col min="15107" max="15107" width="47.7109375" style="223" customWidth="1"/>
    <col min="15108" max="15108" width="17.28515625" style="223" customWidth="1"/>
    <col min="15109" max="15110" width="11.42578125" style="223"/>
    <col min="15111" max="15111" width="17.5703125" style="223" customWidth="1"/>
    <col min="15112" max="15360" width="11.42578125" style="223"/>
    <col min="15361" max="15361" width="3.85546875" style="223" customWidth="1"/>
    <col min="15362" max="15362" width="2" style="223" customWidth="1"/>
    <col min="15363" max="15363" width="47.7109375" style="223" customWidth="1"/>
    <col min="15364" max="15364" width="17.28515625" style="223" customWidth="1"/>
    <col min="15365" max="15366" width="11.42578125" style="223"/>
    <col min="15367" max="15367" width="17.5703125" style="223" customWidth="1"/>
    <col min="15368" max="15616" width="11.42578125" style="223"/>
    <col min="15617" max="15617" width="3.85546875" style="223" customWidth="1"/>
    <col min="15618" max="15618" width="2" style="223" customWidth="1"/>
    <col min="15619" max="15619" width="47.7109375" style="223" customWidth="1"/>
    <col min="15620" max="15620" width="17.28515625" style="223" customWidth="1"/>
    <col min="15621" max="15622" width="11.42578125" style="223"/>
    <col min="15623" max="15623" width="17.5703125" style="223" customWidth="1"/>
    <col min="15624" max="15872" width="11.42578125" style="223"/>
    <col min="15873" max="15873" width="3.85546875" style="223" customWidth="1"/>
    <col min="15874" max="15874" width="2" style="223" customWidth="1"/>
    <col min="15875" max="15875" width="47.7109375" style="223" customWidth="1"/>
    <col min="15876" max="15876" width="17.28515625" style="223" customWidth="1"/>
    <col min="15877" max="15878" width="11.42578125" style="223"/>
    <col min="15879" max="15879" width="17.5703125" style="223" customWidth="1"/>
    <col min="15880" max="16128" width="11.42578125" style="223"/>
    <col min="16129" max="16129" width="3.85546875" style="223" customWidth="1"/>
    <col min="16130" max="16130" width="2" style="223" customWidth="1"/>
    <col min="16131" max="16131" width="47.7109375" style="223" customWidth="1"/>
    <col min="16132" max="16132" width="17.28515625" style="223" customWidth="1"/>
    <col min="16133" max="16134" width="11.42578125" style="223"/>
    <col min="16135" max="16135" width="17.5703125" style="223" customWidth="1"/>
    <col min="16136" max="16384" width="11.42578125" style="223"/>
  </cols>
  <sheetData>
    <row r="1" spans="2:13" ht="31.5" customHeight="1" x14ac:dyDescent="0.2"/>
    <row r="2" spans="2:13" s="225" customFormat="1" ht="20.25" x14ac:dyDescent="0.3">
      <c r="B2" s="224" t="s">
        <v>124</v>
      </c>
      <c r="G2" s="226"/>
      <c r="H2" s="226"/>
      <c r="I2" s="226"/>
      <c r="J2" s="226"/>
      <c r="K2" s="226"/>
      <c r="L2" s="226"/>
      <c r="M2" s="226"/>
    </row>
    <row r="3" spans="2:13" s="225" customFormat="1" ht="20.25" x14ac:dyDescent="0.3">
      <c r="B3" s="227" t="s">
        <v>125</v>
      </c>
      <c r="C3" s="228"/>
      <c r="D3" s="228"/>
      <c r="E3" s="228"/>
      <c r="F3" s="228"/>
      <c r="G3" s="228"/>
      <c r="H3" s="228"/>
      <c r="I3" s="228"/>
    </row>
    <row r="4" spans="2:13" s="225" customFormat="1" ht="20.25" x14ac:dyDescent="0.3">
      <c r="B4" s="229" t="s">
        <v>126</v>
      </c>
      <c r="C4" s="228"/>
      <c r="D4" s="228"/>
      <c r="E4" s="228"/>
      <c r="F4" s="228"/>
      <c r="G4" s="228"/>
      <c r="H4" s="228"/>
      <c r="I4" s="228"/>
    </row>
    <row r="5" spans="2:13" s="225" customFormat="1" x14ac:dyDescent="0.2"/>
    <row r="6" spans="2:13" x14ac:dyDescent="0.2">
      <c r="B6" s="230" t="s">
        <v>127</v>
      </c>
      <c r="C6" s="230"/>
    </row>
    <row r="7" spans="2:13" x14ac:dyDescent="0.2">
      <c r="B7" s="231" t="s">
        <v>128</v>
      </c>
      <c r="C7" s="230"/>
    </row>
    <row r="8" spans="2:13" x14ac:dyDescent="0.2">
      <c r="B8" s="230"/>
      <c r="C8" s="230"/>
    </row>
    <row r="9" spans="2:13" ht="6.75" customHeight="1" x14ac:dyDescent="0.2">
      <c r="B9" s="230"/>
      <c r="C9" s="230"/>
    </row>
    <row r="10" spans="2:13" x14ac:dyDescent="0.2">
      <c r="B10" s="231" t="s">
        <v>129</v>
      </c>
      <c r="C10" s="230"/>
    </row>
    <row r="11" spans="2:13" x14ac:dyDescent="0.2">
      <c r="B11" s="230" t="s">
        <v>130</v>
      </c>
      <c r="C11" s="230"/>
    </row>
    <row r="12" spans="2:13" ht="6.75" customHeight="1" x14ac:dyDescent="0.2">
      <c r="B12" s="230"/>
      <c r="C12" s="230"/>
    </row>
    <row r="13" spans="2:13" x14ac:dyDescent="0.2">
      <c r="B13" s="230" t="s">
        <v>131</v>
      </c>
      <c r="C13" s="230"/>
    </row>
    <row r="14" spans="2:13" x14ac:dyDescent="0.2">
      <c r="B14" s="230" t="s">
        <v>132</v>
      </c>
      <c r="C14" s="230"/>
    </row>
    <row r="15" spans="2:13" x14ac:dyDescent="0.2">
      <c r="B15" s="230"/>
      <c r="C15" s="230"/>
    </row>
    <row r="16" spans="2:13" x14ac:dyDescent="0.2">
      <c r="B16" s="230" t="s">
        <v>133</v>
      </c>
      <c r="C16" s="230"/>
    </row>
    <row r="17" spans="1:10" x14ac:dyDescent="0.2">
      <c r="B17" s="230" t="s">
        <v>134</v>
      </c>
      <c r="C17" s="230"/>
      <c r="E17" s="48" t="s">
        <v>135</v>
      </c>
    </row>
    <row r="18" spans="1:10" x14ac:dyDescent="0.2">
      <c r="B18" s="230"/>
      <c r="C18" s="230"/>
    </row>
    <row r="19" spans="1:10" x14ac:dyDescent="0.2">
      <c r="B19" s="230" t="s">
        <v>136</v>
      </c>
      <c r="C19" s="230"/>
    </row>
    <row r="21" spans="1:10" s="230" customFormat="1" ht="13.5" thickBot="1" x14ac:dyDescent="0.25">
      <c r="A21" s="223"/>
      <c r="B21" s="354" t="s">
        <v>137</v>
      </c>
      <c r="C21" s="355"/>
      <c r="D21" s="232" t="s">
        <v>138</v>
      </c>
    </row>
    <row r="22" spans="1:10" x14ac:dyDescent="0.2">
      <c r="A22" s="230"/>
      <c r="B22" s="356" t="s">
        <v>139</v>
      </c>
      <c r="C22" s="357"/>
      <c r="D22" s="358"/>
    </row>
    <row r="23" spans="1:10" ht="38.25" x14ac:dyDescent="0.2">
      <c r="B23" s="233"/>
      <c r="C23" s="234" t="s">
        <v>140</v>
      </c>
      <c r="D23" s="235" t="s">
        <v>14</v>
      </c>
    </row>
    <row r="24" spans="1:10" x14ac:dyDescent="0.2">
      <c r="B24" s="236"/>
      <c r="C24" s="237" t="s">
        <v>141</v>
      </c>
      <c r="D24" s="235" t="s">
        <v>14</v>
      </c>
    </row>
    <row r="25" spans="1:10" s="241" customFormat="1" ht="38.25" x14ac:dyDescent="0.2">
      <c r="A25" s="223"/>
      <c r="B25" s="238"/>
      <c r="C25" s="239" t="s">
        <v>142</v>
      </c>
      <c r="D25" s="240" t="s">
        <v>4</v>
      </c>
      <c r="E25" s="359" t="s">
        <v>143</v>
      </c>
      <c r="F25" s="360"/>
      <c r="G25" s="360"/>
      <c r="H25" s="360"/>
      <c r="I25" s="360"/>
      <c r="J25" s="360"/>
    </row>
    <row r="26" spans="1:10" s="241" customFormat="1" ht="38.25" x14ac:dyDescent="0.2">
      <c r="B26" s="242"/>
      <c r="C26" s="239" t="s">
        <v>144</v>
      </c>
      <c r="D26" s="240" t="s">
        <v>6</v>
      </c>
    </row>
    <row r="27" spans="1:10" s="241" customFormat="1" x14ac:dyDescent="0.2">
      <c r="B27" s="243"/>
      <c r="C27" s="244" t="s">
        <v>145</v>
      </c>
      <c r="D27" s="240" t="s">
        <v>5</v>
      </c>
    </row>
    <row r="28" spans="1:10" s="241" customFormat="1" ht="13.5" thickBot="1" x14ac:dyDescent="0.25">
      <c r="B28" s="245"/>
      <c r="C28" s="246" t="s">
        <v>146</v>
      </c>
      <c r="D28" s="247" t="s">
        <v>3</v>
      </c>
    </row>
    <row r="29" spans="1:10" s="248" customFormat="1" ht="42" customHeight="1" x14ac:dyDescent="0.2">
      <c r="A29" s="241"/>
      <c r="B29" s="361" t="s">
        <v>147</v>
      </c>
      <c r="C29" s="362"/>
      <c r="D29" s="363"/>
    </row>
    <row r="30" spans="1:10" s="241" customFormat="1" x14ac:dyDescent="0.2">
      <c r="A30" s="248"/>
      <c r="B30" s="364"/>
      <c r="C30" s="239" t="s">
        <v>148</v>
      </c>
      <c r="D30" s="240" t="s">
        <v>149</v>
      </c>
    </row>
    <row r="31" spans="1:10" s="241" customFormat="1" x14ac:dyDescent="0.2">
      <c r="B31" s="365"/>
      <c r="C31" s="239" t="s">
        <v>150</v>
      </c>
      <c r="D31" s="240" t="s">
        <v>151</v>
      </c>
    </row>
    <row r="32" spans="1:10" s="241" customFormat="1" ht="13.5" thickBot="1" x14ac:dyDescent="0.25">
      <c r="B32" s="366"/>
      <c r="C32" s="246" t="s">
        <v>152</v>
      </c>
      <c r="D32" s="247" t="s">
        <v>151</v>
      </c>
    </row>
    <row r="33" spans="1:10" x14ac:dyDescent="0.2">
      <c r="A33" s="241"/>
    </row>
    <row r="34" spans="1:10" s="249" customFormat="1" x14ac:dyDescent="0.2">
      <c r="A34" s="223"/>
      <c r="B34" s="249" t="s">
        <v>153</v>
      </c>
      <c r="H34" s="9" t="s">
        <v>7</v>
      </c>
      <c r="J34" s="9"/>
    </row>
    <row r="35" spans="1:10" x14ac:dyDescent="0.2">
      <c r="A35" s="249"/>
    </row>
    <row r="37" spans="1:10" x14ac:dyDescent="0.2">
      <c r="B37" s="250" t="s">
        <v>154</v>
      </c>
      <c r="J37" s="250" t="s">
        <v>155</v>
      </c>
    </row>
  </sheetData>
  <sheetProtection password="CCA0" sheet="1" objects="1" scenarios="1" selectLockedCells="1" selectUnlockedCells="1"/>
  <mergeCells count="5">
    <mergeCell ref="B21:C21"/>
    <mergeCell ref="B22:D22"/>
    <mergeCell ref="E25:J25"/>
    <mergeCell ref="B29:D29"/>
    <mergeCell ref="B30:B32"/>
  </mergeCells>
  <hyperlinks>
    <hyperlink ref="H34" r:id="rId1"/>
    <hyperlink ref="E17" r:id="rId2"/>
  </hyperlinks>
  <pageMargins left="0.59055118110236227" right="0.59055118110236227" top="0.59055118110236227" bottom="0.39370078740157483" header="0.51181102362204722" footer="0.51181102362204722"/>
  <pageSetup paperSize="9" scale="89"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Cost calculator</vt:lpstr>
      <vt:lpstr>personnel rates 2014-2017</vt:lpstr>
      <vt:lpstr>General Information</vt:lpstr>
      <vt:lpstr>Cost_Categories</vt:lpstr>
      <vt:lpstr>'Cost calculator'!Druckbereich</vt:lpstr>
      <vt:lpstr>'personnel rates 2014-2017'!Druckbereich</vt:lpstr>
      <vt:lpstr>Funding_categories</vt:lpstr>
      <vt:lpstr>Personnel_Categories</vt:lpstr>
      <vt:lpstr>Staff_category</vt:lpstr>
    </vt:vector>
  </TitlesOfParts>
  <Company>Universität für Bodenkultur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edenk</dc:creator>
  <cp:lastModifiedBy>mmitter</cp:lastModifiedBy>
  <cp:lastPrinted>2013-04-16T13:02:25Z</cp:lastPrinted>
  <dcterms:created xsi:type="dcterms:W3CDTF">2008-08-05T14:42:00Z</dcterms:created>
  <dcterms:modified xsi:type="dcterms:W3CDTF">2014-06-18T11:59:07Z</dcterms:modified>
</cp:coreProperties>
</file>